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30" windowHeight="7995" tabRatio="497" activeTab="0"/>
  </bookViews>
  <sheets>
    <sheet name="Рабочий" sheetId="1" r:id="rId1"/>
    <sheet name="Базовый" sheetId="2" r:id="rId2"/>
  </sheets>
  <definedNames>
    <definedName name="_xlnm.Print_Area" localSheetId="1">'Базовый'!$B$2:$BM$147</definedName>
    <definedName name="_xlnm.Print_Area" localSheetId="0">'Рабочий'!$B$2:$BM$130</definedName>
  </definedNames>
  <calcPr fullCalcOnLoad="1"/>
</workbook>
</file>

<file path=xl/sharedStrings.xml><?xml version="1.0" encoding="utf-8"?>
<sst xmlns="http://schemas.openxmlformats.org/spreadsheetml/2006/main" count="883" uniqueCount="295">
  <si>
    <t xml:space="preserve"> </t>
  </si>
  <si>
    <t>I. График  учебного  процесса</t>
  </si>
  <si>
    <t xml:space="preserve">  </t>
  </si>
  <si>
    <t xml:space="preserve">  Сентябрь</t>
  </si>
  <si>
    <t xml:space="preserve"> Октябрь</t>
  </si>
  <si>
    <t xml:space="preserve">   Ноябрь   </t>
  </si>
  <si>
    <t xml:space="preserve">  Декабрь </t>
  </si>
  <si>
    <t xml:space="preserve">     Январь</t>
  </si>
  <si>
    <t xml:space="preserve"> Февраль</t>
  </si>
  <si>
    <t xml:space="preserve">     Март  </t>
  </si>
  <si>
    <t>Апрель</t>
  </si>
  <si>
    <t xml:space="preserve"> Курсы</t>
  </si>
  <si>
    <t xml:space="preserve"> 1          7</t>
  </si>
  <si>
    <t xml:space="preserve"> 8             14</t>
  </si>
  <si>
    <t>15              21</t>
  </si>
  <si>
    <t xml:space="preserve">22            28 </t>
  </si>
  <si>
    <t>29                 5</t>
  </si>
  <si>
    <t xml:space="preserve"> 6             12</t>
  </si>
  <si>
    <t xml:space="preserve">13             19 </t>
  </si>
  <si>
    <t>20              26</t>
  </si>
  <si>
    <t>27          2</t>
  </si>
  <si>
    <t xml:space="preserve"> 3            9</t>
  </si>
  <si>
    <t>10              16</t>
  </si>
  <si>
    <t>17            23</t>
  </si>
  <si>
    <t>24         30</t>
  </si>
  <si>
    <t xml:space="preserve"> 1         7</t>
  </si>
  <si>
    <t xml:space="preserve"> 8        14</t>
  </si>
  <si>
    <t>15        21</t>
  </si>
  <si>
    <t>22          28</t>
  </si>
  <si>
    <t>29          4</t>
  </si>
  <si>
    <t xml:space="preserve"> 5        11</t>
  </si>
  <si>
    <t>12            18</t>
  </si>
  <si>
    <t>19          25</t>
  </si>
  <si>
    <t>26          1</t>
  </si>
  <si>
    <t xml:space="preserve"> 2              8</t>
  </si>
  <si>
    <t xml:space="preserve"> 9           15</t>
  </si>
  <si>
    <t>16        22</t>
  </si>
  <si>
    <t>23         1</t>
  </si>
  <si>
    <t xml:space="preserve"> 2        8</t>
  </si>
  <si>
    <t>16           22</t>
  </si>
  <si>
    <t>23          29</t>
  </si>
  <si>
    <t>30            5</t>
  </si>
  <si>
    <t xml:space="preserve"> 6            12</t>
  </si>
  <si>
    <t>13          19</t>
  </si>
  <si>
    <t>20             26</t>
  </si>
  <si>
    <t>27            3</t>
  </si>
  <si>
    <t xml:space="preserve"> 4             10</t>
  </si>
  <si>
    <t>11           17</t>
  </si>
  <si>
    <t>18            24</t>
  </si>
  <si>
    <t>25            31</t>
  </si>
  <si>
    <t>15           21</t>
  </si>
  <si>
    <t>22         28</t>
  </si>
  <si>
    <t>29            5</t>
  </si>
  <si>
    <t xml:space="preserve"> 6               12</t>
  </si>
  <si>
    <t>20            26</t>
  </si>
  <si>
    <t>27                 1</t>
  </si>
  <si>
    <t>23              31</t>
  </si>
  <si>
    <t>Всего</t>
  </si>
  <si>
    <t>Э</t>
  </si>
  <si>
    <t>У</t>
  </si>
  <si>
    <t>Г</t>
  </si>
  <si>
    <t>ОБОЗНАЧЕНИЯ :</t>
  </si>
  <si>
    <t>X</t>
  </si>
  <si>
    <t>III.  План   учебного  процесса</t>
  </si>
  <si>
    <t xml:space="preserve"> Распределения</t>
  </si>
  <si>
    <t xml:space="preserve">  О б ъ ё м   в   ч а с а х</t>
  </si>
  <si>
    <t xml:space="preserve">  по семестрам</t>
  </si>
  <si>
    <t xml:space="preserve"> I курс</t>
  </si>
  <si>
    <t>II курс</t>
  </si>
  <si>
    <t>III курс</t>
  </si>
  <si>
    <t>IV курс</t>
  </si>
  <si>
    <t xml:space="preserve">    №</t>
  </si>
  <si>
    <t xml:space="preserve">     </t>
  </si>
  <si>
    <t xml:space="preserve">   п/п</t>
  </si>
  <si>
    <t xml:space="preserve"> Экзаменов</t>
  </si>
  <si>
    <t xml:space="preserve"> Зачетов</t>
  </si>
  <si>
    <t xml:space="preserve"> Курсовых работ</t>
  </si>
  <si>
    <t xml:space="preserve"> Всего аудиторных</t>
  </si>
  <si>
    <t xml:space="preserve">  Лекции</t>
  </si>
  <si>
    <t>Сем.</t>
  </si>
  <si>
    <t>Нед.</t>
  </si>
  <si>
    <t>Учебная практика</t>
  </si>
  <si>
    <t>IV Факультативные дисциплины</t>
  </si>
  <si>
    <t>Самостоятельная работа</t>
  </si>
  <si>
    <t xml:space="preserve">Май  </t>
  </si>
  <si>
    <t xml:space="preserve">Июнь    </t>
  </si>
  <si>
    <t>Июль</t>
  </si>
  <si>
    <t xml:space="preserve">Август </t>
  </si>
  <si>
    <t>1                               7</t>
  </si>
  <si>
    <t xml:space="preserve"> Контрольные работы</t>
  </si>
  <si>
    <t>Общее количество часов</t>
  </si>
  <si>
    <t>Распределение по курсам и семестрам</t>
  </si>
  <si>
    <t>Количество недель в семестре</t>
  </si>
  <si>
    <t xml:space="preserve"> 9                      15</t>
  </si>
  <si>
    <t xml:space="preserve"> 2                                8</t>
  </si>
  <si>
    <t xml:space="preserve"> 8                                14</t>
  </si>
  <si>
    <t xml:space="preserve">                       МИНИСТЕРСТВО ОБРАЗОВАНИЯ И НАУКИ РОССИЙСКОЙ ФЕДЕРАЦИИ</t>
  </si>
  <si>
    <t>Каникулы</t>
  </si>
  <si>
    <t>Отпуск</t>
  </si>
  <si>
    <t>ФГОС</t>
  </si>
  <si>
    <t>ПЛАН</t>
  </si>
  <si>
    <t>ВСЕГО</t>
  </si>
  <si>
    <t>Аудиторных занятий в интерактивной форме</t>
  </si>
  <si>
    <t>Базовая часть</t>
  </si>
  <si>
    <t>Философия</t>
  </si>
  <si>
    <t>Иностранный язык</t>
  </si>
  <si>
    <t>Родной язык</t>
  </si>
  <si>
    <t>Безопасность жизнедеятельности</t>
  </si>
  <si>
    <t>З.E.</t>
  </si>
  <si>
    <t>О</t>
  </si>
  <si>
    <t>З.Е.</t>
  </si>
  <si>
    <t>Часы</t>
  </si>
  <si>
    <t>ФГБОУ ВПО "КАБАРДИНО-БАЛКАРСКИЙ ГОСУДАРСТВЕННЫЙ УНИВЕРСИТЕТ ИМ. Х.М. БЕРБЕКОВА"</t>
  </si>
  <si>
    <t>Р А Б О Ч И Й   У Ч Е Б Н Ы Й    П Л А Н</t>
  </si>
  <si>
    <t>( Очная  форма  обучения )</t>
  </si>
  <si>
    <t>К</t>
  </si>
  <si>
    <t xml:space="preserve"> Производственная практика</t>
  </si>
  <si>
    <t xml:space="preserve">  Учебная практика</t>
  </si>
  <si>
    <t xml:space="preserve"> Экзаменационная сессия</t>
  </si>
  <si>
    <t xml:space="preserve"> Теоретическое обучение</t>
  </si>
  <si>
    <t>Вариативная часть</t>
  </si>
  <si>
    <t>Государственный экзамен</t>
  </si>
  <si>
    <t>в том числе</t>
  </si>
  <si>
    <t xml:space="preserve"> Курсовые  работы</t>
  </si>
  <si>
    <t>II. Сводные данные по бюджету времени (в неделях)</t>
  </si>
  <si>
    <t>Объем в З.Е.</t>
  </si>
  <si>
    <t xml:space="preserve">                   в том числе</t>
  </si>
  <si>
    <t>Число зачетных единиц</t>
  </si>
  <si>
    <t>Число курсовых работ</t>
  </si>
  <si>
    <t>Число экзаменов</t>
  </si>
  <si>
    <t>Число зачетов</t>
  </si>
  <si>
    <t>ПРОРЕКТОР КБГУ</t>
  </si>
  <si>
    <t xml:space="preserve"> Теоретическое  обучение</t>
  </si>
  <si>
    <t xml:space="preserve"> Экзаменнационная сессия</t>
  </si>
  <si>
    <t>Производственная  практика</t>
  </si>
  <si>
    <t>Государственная итоговая аттестация</t>
  </si>
  <si>
    <t xml:space="preserve"> Лабораторные занятия</t>
  </si>
  <si>
    <t xml:space="preserve"> Практические  занятия</t>
  </si>
  <si>
    <t xml:space="preserve"> Семинарские  занятия</t>
  </si>
  <si>
    <t>Экзамен</t>
  </si>
  <si>
    <t>ГОСУДАРСТВЕННАЯ ИТОГОВАЯ АТТЕСТАЦИЯ</t>
  </si>
  <si>
    <t>История</t>
  </si>
  <si>
    <t>Русский язык и культура речи</t>
  </si>
  <si>
    <t>Экономика</t>
  </si>
  <si>
    <t>Правоведение</t>
  </si>
  <si>
    <t>Блок 1</t>
  </si>
  <si>
    <t>ДИСЦИПЛИНЫ (МОДУЛИ)</t>
  </si>
  <si>
    <t>Блок 2</t>
  </si>
  <si>
    <t>ПРАКТИКИ</t>
  </si>
  <si>
    <t>Блок 3</t>
  </si>
  <si>
    <t>6-9.</t>
  </si>
  <si>
    <t>Физическая культура и спорт</t>
  </si>
  <si>
    <t>Психология и педагогика</t>
  </si>
  <si>
    <t>8.1.</t>
  </si>
  <si>
    <t>8.2.</t>
  </si>
  <si>
    <t>КВАЛИФИКАЦИЯ - БАКАЛАВР</t>
  </si>
  <si>
    <t>СРОК ПОЛУЧЕНИЯ ОБРАЗОВАНИЯ - 4 ГОДА</t>
  </si>
  <si>
    <t>СОГЛАСОВАНО</t>
  </si>
  <si>
    <t>УТВЕРЖДАЮ</t>
  </si>
  <si>
    <t>Культура народов КБР</t>
  </si>
  <si>
    <t>8.3.</t>
  </si>
  <si>
    <t>История народов КБР</t>
  </si>
  <si>
    <t>Б.С.  КАРАМУРЗОВ</t>
  </si>
  <si>
    <t>А.Г. КАЖАРОВ</t>
  </si>
  <si>
    <t>План одобрен Ученым советом КБГУ</t>
  </si>
  <si>
    <t>Протокол  № 4  от  05.05.2015 г.</t>
  </si>
  <si>
    <t>06.05.2015 г.</t>
  </si>
  <si>
    <t>Защита выпускной квалификационной работы</t>
  </si>
  <si>
    <t xml:space="preserve">И.О. РЕКТОРА КБГУ </t>
  </si>
  <si>
    <t>Распределение зачетных единиц</t>
  </si>
  <si>
    <t>Химия</t>
  </si>
  <si>
    <t>Биология человека</t>
  </si>
  <si>
    <t>Геофизика и экология</t>
  </si>
  <si>
    <t>Математический анализ</t>
  </si>
  <si>
    <t>Аналитическая геометрия и линейная алгебра</t>
  </si>
  <si>
    <t>Векторный и тензорный анализ</t>
  </si>
  <si>
    <t>Дифференциальные и интегральные уравнения, вариационное исчисление</t>
  </si>
  <si>
    <t>Теория вероятностей и математическая статистика</t>
  </si>
  <si>
    <t>Программирование</t>
  </si>
  <si>
    <t>Численные методы и математическое моделирование</t>
  </si>
  <si>
    <t>Механика</t>
  </si>
  <si>
    <t>Молекулярная физика</t>
  </si>
  <si>
    <t>Электричество и магнетизм</t>
  </si>
  <si>
    <t>Оптика</t>
  </si>
  <si>
    <t>Атомная физика</t>
  </si>
  <si>
    <t>Физика атомного ядра и элементарных частиц</t>
  </si>
  <si>
    <t>120-138</t>
  </si>
  <si>
    <t>213-219</t>
  </si>
  <si>
    <t>Вычислительная физика (Практикум на ЭВМ)</t>
  </si>
  <si>
    <t>Элементарная физика и математика</t>
  </si>
  <si>
    <t>Теоретическая механика</t>
  </si>
  <si>
    <t>Механика сплошных сред</t>
  </si>
  <si>
    <t>Электродинамика</t>
  </si>
  <si>
    <t>Электродинамика сплошных сред</t>
  </si>
  <si>
    <t>Квантовая теория</t>
  </si>
  <si>
    <t>Физика конденсированного состояния</t>
  </si>
  <si>
    <t>Термодинамика. Статистическая физика</t>
  </si>
  <si>
    <t>Физическая кинетика</t>
  </si>
  <si>
    <t>Линейные и нелинейные уравнения физики</t>
  </si>
  <si>
    <t>81-93</t>
  </si>
  <si>
    <t>х</t>
  </si>
  <si>
    <t>Х</t>
  </si>
  <si>
    <t>НАПРАВЛЕНИЕ 03.03.02 ФИЗИКА</t>
  </si>
  <si>
    <t>12-21.</t>
  </si>
  <si>
    <t>Занятия по иностранному языку</t>
  </si>
  <si>
    <t>Доп. занятия по физпрактикуму</t>
  </si>
  <si>
    <t>Медицинская информатика</t>
  </si>
  <si>
    <t>Томография</t>
  </si>
  <si>
    <t>Медицинская радиоэлектроника</t>
  </si>
  <si>
    <t>Основы интроскопии</t>
  </si>
  <si>
    <t>Ядерно-физические методы и приборы в медицине</t>
  </si>
  <si>
    <t>Биофизика неионизирующих излучений</t>
  </si>
  <si>
    <t>Лазерные методы в медицине</t>
  </si>
  <si>
    <t>Лазеры в офтальмологии</t>
  </si>
  <si>
    <t>Анатомия человека</t>
  </si>
  <si>
    <t>Компьютерные методы обработки медико-биологической информации</t>
  </si>
  <si>
    <t>Информационные технологии и статистические методы в медицине</t>
  </si>
  <si>
    <t>Физические основы биомедицинского материаловедения</t>
  </si>
  <si>
    <t>Основы рентгеновской диагностики и терапии</t>
  </si>
  <si>
    <t>Физиология человека</t>
  </si>
  <si>
    <t>Медицинская лабораторная диагностика</t>
  </si>
  <si>
    <t>Медицинская биохимия</t>
  </si>
  <si>
    <t>Введение в медицинскую физику</t>
  </si>
  <si>
    <t>Акустические методы в медицине</t>
  </si>
  <si>
    <t>Методы медицинской визуализации</t>
  </si>
  <si>
    <t>Рентгеновская компьютерная томография</t>
  </si>
  <si>
    <t>Сервис медицинского оборудования</t>
  </si>
  <si>
    <t>Методы рентгеновской визуализации</t>
  </si>
  <si>
    <t>Нанотехнологии в биологии и медицине</t>
  </si>
  <si>
    <t>Радионуклидная диагностика и терапия</t>
  </si>
  <si>
    <t>Общий физический практикум</t>
  </si>
  <si>
    <t>VI.  Государственная итоговая аттестация</t>
  </si>
  <si>
    <t>Вид практики</t>
  </si>
  <si>
    <t>V. Практики</t>
  </si>
  <si>
    <t>ОБЪЕМ ПРОГРАММЫ БАКАЛАВРИАТА</t>
  </si>
  <si>
    <t>ВСЕГО ЧАСОВ ТЕОРЕТИЧЕСКОГО ОБУЧЕНИЯ</t>
  </si>
  <si>
    <t>Количество часов в неделю</t>
  </si>
  <si>
    <t>Дисциплины (модули) по выбору</t>
  </si>
  <si>
    <t>Н А И М Е Н О В А Н И Е    Д И С Ц И П Л И Н     (М О Д У Л Е Й)</t>
  </si>
  <si>
    <t>ПРОФИЛЬ: МЕДИЦИНСКАЯ ФИЗИКА</t>
  </si>
  <si>
    <t>Модуль: "История, культура и языки народов КБР"</t>
  </si>
  <si>
    <t>Модуль: "Математика"</t>
  </si>
  <si>
    <t>Модуль: "Информатика"</t>
  </si>
  <si>
    <t>Модуль:"Общая физика"</t>
  </si>
  <si>
    <t>Модуль: "Общий физический практикум"</t>
  </si>
  <si>
    <t>Модуль: "Теоретическая физика"</t>
  </si>
  <si>
    <t>Наименование дисциплины</t>
  </si>
  <si>
    <t>Дисциплина</t>
  </si>
  <si>
    <t>Л/Пр</t>
  </si>
  <si>
    <t>ФА</t>
  </si>
  <si>
    <t>Семестр</t>
  </si>
  <si>
    <t>2+2</t>
  </si>
  <si>
    <t>экз</t>
  </si>
  <si>
    <t>2+1</t>
  </si>
  <si>
    <t>зач</t>
  </si>
  <si>
    <t>РЯ и кр</t>
  </si>
  <si>
    <t>1+1</t>
  </si>
  <si>
    <t>ИЯ</t>
  </si>
  <si>
    <t>&gt;=6</t>
  </si>
  <si>
    <t>0+все</t>
  </si>
  <si>
    <t xml:space="preserve">Психология и </t>
  </si>
  <si>
    <t>История н КБР</t>
  </si>
  <si>
    <t>Экз</t>
  </si>
  <si>
    <t>Культура н КБР</t>
  </si>
  <si>
    <t>Зач</t>
  </si>
  <si>
    <t>Зач,Экз</t>
  </si>
  <si>
    <t>1-2</t>
  </si>
  <si>
    <t>БЖД</t>
  </si>
  <si>
    <t>ФФ и спорт</t>
  </si>
  <si>
    <t>2(400)</t>
  </si>
  <si>
    <t>зач,246</t>
  </si>
  <si>
    <t>1-6</t>
  </si>
  <si>
    <t>Проверка наличия дисциплин, равенство з.е. и соответствие семестра</t>
  </si>
  <si>
    <t>Б А З О В Ы Й   У Ч Е Б Н Ы Й    П Л А Н</t>
  </si>
  <si>
    <t>ДЕКАН  ФИЗИЧЕСКОГО  ФАКУЛЬТЕТА</t>
  </si>
  <si>
    <t>А.М. АПЕКОВ</t>
  </si>
  <si>
    <t>ЗАВЕДУЮЩИЙ КАФЕДРОЙ ФИЗИКИ КОНДЕНСИРОВАННОГО СОСТОЯНИЯ</t>
  </si>
  <si>
    <t>Х.Б. ХОКОНОВ</t>
  </si>
  <si>
    <t>ЗАВЕДУЮЩИЙ КАФЕДРОЙ ТЕОРЕТИЧЕСКОЙ ФИЗИКИ</t>
  </si>
  <si>
    <t>М.Х. ХОКОНОВ</t>
  </si>
  <si>
    <t xml:space="preserve">НАЧАЛЬНИК  УЧЕБНО-МЕТОДИЧЕСКОГО УПРАВЛЕНИЯ </t>
  </si>
  <si>
    <t>М.С. КУГОТОВА</t>
  </si>
  <si>
    <t xml:space="preserve">ЗАВЕДУЮЩИЙ КАФЕДРОЙ ФИЗИКИ НАНОСИСТЕМ </t>
  </si>
  <si>
    <t>Б.С. КАРАМУРЗОВ</t>
  </si>
  <si>
    <t>Преддипломная</t>
  </si>
  <si>
    <t>Учебная 1</t>
  </si>
  <si>
    <t>Учебная 2</t>
  </si>
  <si>
    <t>Всего часов контактной работы</t>
  </si>
  <si>
    <t xml:space="preserve">     в том числе</t>
  </si>
  <si>
    <t xml:space="preserve"> Самостоятельная  работа</t>
  </si>
  <si>
    <t xml:space="preserve">         в том  числе</t>
  </si>
  <si>
    <t xml:space="preserve"> Курсовые работы </t>
  </si>
  <si>
    <t>Экзамены</t>
  </si>
  <si>
    <t>Лекции</t>
  </si>
  <si>
    <t xml:space="preserve"> Практические занятия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</si>
</sst>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24"/>
      <name val="Arial Cyr"/>
      <family val="0"/>
    </font>
    <font>
      <b/>
      <sz val="32"/>
      <name val="Times New Roman"/>
      <family val="1"/>
    </font>
    <font>
      <sz val="32"/>
      <name val="Times New Roman"/>
      <family val="1"/>
    </font>
    <font>
      <sz val="36"/>
      <name val="Arial Cyr"/>
      <family val="0"/>
    </font>
    <font>
      <sz val="32"/>
      <name val="Arial Cyr"/>
      <family val="0"/>
    </font>
    <font>
      <b/>
      <sz val="48"/>
      <name val="Times New Roman"/>
      <family val="1"/>
    </font>
    <font>
      <sz val="48"/>
      <name val="Times New Roman"/>
      <family val="1"/>
    </font>
    <font>
      <sz val="48"/>
      <color indexed="8"/>
      <name val="Bookman Old Style"/>
      <family val="1"/>
    </font>
    <font>
      <b/>
      <i/>
      <sz val="10"/>
      <name val="Arial Cyr"/>
      <family val="0"/>
    </font>
    <font>
      <u val="single"/>
      <sz val="18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30"/>
      <name val="Times New Roman"/>
      <family val="1"/>
    </font>
    <font>
      <b/>
      <sz val="20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b/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10"/>
      <name val="Times New Roman"/>
      <family val="1"/>
    </font>
    <font>
      <b/>
      <sz val="20"/>
      <color indexed="10"/>
      <name val="Arial Cyr"/>
      <family val="0"/>
    </font>
    <font>
      <b/>
      <sz val="20"/>
      <color indexed="17"/>
      <name val="Arial Cyr"/>
      <family val="0"/>
    </font>
    <font>
      <i/>
      <sz val="10"/>
      <color indexed="8"/>
      <name val="Arial Cyr"/>
      <family val="0"/>
    </font>
    <font>
      <sz val="18"/>
      <color indexed="8"/>
      <name val="Arial Cyr"/>
      <family val="0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 style="medium"/>
      <right style="medium"/>
      <top style="medium"/>
      <bottom style="medium"/>
    </border>
    <border>
      <left style="double"/>
      <right/>
      <top/>
      <bottom style="double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/>
      <right/>
      <top style="double"/>
      <bottom style="double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double"/>
      <top style="double"/>
      <bottom style="double"/>
    </border>
    <border>
      <left/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/>
      <top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 style="medium"/>
      <bottom>
        <color indexed="63"/>
      </bottom>
    </border>
    <border>
      <left style="double"/>
      <right style="double"/>
      <top/>
      <bottom style="thin"/>
    </border>
    <border>
      <left style="thin"/>
      <right>
        <color indexed="63"/>
      </right>
      <top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/>
    </border>
    <border>
      <left/>
      <right style="double"/>
      <top style="thin"/>
      <bottom>
        <color indexed="63"/>
      </bottom>
    </border>
    <border>
      <left style="double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 style="medium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 style="double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 style="thin"/>
      <top/>
      <bottom style="medium"/>
    </border>
    <border>
      <left style="thin"/>
      <right/>
      <top style="double"/>
      <bottom style="thin"/>
    </border>
    <border>
      <left style="thin"/>
      <right/>
      <top style="medium"/>
      <bottom style="thin"/>
    </border>
    <border>
      <left/>
      <right style="double"/>
      <top style="thin"/>
      <bottom style="double"/>
    </border>
    <border>
      <left/>
      <right style="medium"/>
      <top style="double"/>
      <bottom style="medium"/>
    </border>
    <border>
      <left/>
      <right style="medium"/>
      <top style="thin"/>
      <bottom style="thin"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/>
      <top style="thin"/>
      <bottom style="double"/>
    </border>
    <border>
      <left style="double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6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" fontId="17" fillId="0" borderId="0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5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22" fillId="0" borderId="13" xfId="0" applyFont="1" applyFill="1" applyBorder="1" applyAlignment="1">
      <alignment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7" fillId="0" borderId="15" xfId="53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4" fillId="0" borderId="3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6" fontId="4" fillId="0" borderId="4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" fontId="4" fillId="0" borderId="4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textRotation="90" wrapText="1"/>
    </xf>
    <xf numFmtId="1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0" fontId="25" fillId="0" borderId="51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46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13" xfId="0" applyFont="1" applyFill="1" applyBorder="1" applyAlignment="1" quotePrefix="1">
      <alignment horizontal="left"/>
    </xf>
    <xf numFmtId="0" fontId="4" fillId="0" borderId="48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4" fillId="0" borderId="56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wrapText="1"/>
    </xf>
    <xf numFmtId="0" fontId="5" fillId="0" borderId="46" xfId="0" applyFont="1" applyFill="1" applyBorder="1" applyAlignment="1">
      <alignment wrapText="1"/>
    </xf>
    <xf numFmtId="0" fontId="5" fillId="0" borderId="59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60" xfId="0" applyFont="1" applyFill="1" applyBorder="1" applyAlignment="1">
      <alignment wrapText="1"/>
    </xf>
    <xf numFmtId="0" fontId="5" fillId="0" borderId="61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6" fontId="5" fillId="0" borderId="45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justify"/>
    </xf>
    <xf numFmtId="0" fontId="5" fillId="0" borderId="63" xfId="0" applyFont="1" applyFill="1" applyBorder="1" applyAlignment="1">
      <alignment horizontal="center" vertical="justify"/>
    </xf>
    <xf numFmtId="0" fontId="5" fillId="0" borderId="64" xfId="0" applyFont="1" applyFill="1" applyBorder="1" applyAlignment="1">
      <alignment horizontal="center" vertical="justify" wrapText="1"/>
    </xf>
    <xf numFmtId="0" fontId="5" fillId="0" borderId="65" xfId="0" applyFont="1" applyFill="1" applyBorder="1" applyAlignment="1">
      <alignment horizontal="center" vertical="justify"/>
    </xf>
    <xf numFmtId="0" fontId="5" fillId="0" borderId="66" xfId="0" applyFont="1" applyFill="1" applyBorder="1" applyAlignment="1">
      <alignment horizontal="center" vertical="justify"/>
    </xf>
    <xf numFmtId="0" fontId="5" fillId="0" borderId="67" xfId="0" applyFont="1" applyFill="1" applyBorder="1" applyAlignment="1">
      <alignment horizontal="center" vertical="justify"/>
    </xf>
    <xf numFmtId="0" fontId="5" fillId="0" borderId="62" xfId="0" applyFont="1" applyFill="1" applyBorder="1" applyAlignment="1">
      <alignment horizontal="center" vertical="justify" wrapText="1"/>
    </xf>
    <xf numFmtId="0" fontId="5" fillId="0" borderId="63" xfId="0" applyFont="1" applyFill="1" applyBorder="1" applyAlignment="1">
      <alignment horizontal="center" vertical="justify" wrapText="1"/>
    </xf>
    <xf numFmtId="0" fontId="5" fillId="0" borderId="68" xfId="0" applyFont="1" applyFill="1" applyBorder="1" applyAlignment="1">
      <alignment horizontal="center" vertical="justify"/>
    </xf>
    <xf numFmtId="0" fontId="5" fillId="0" borderId="66" xfId="0" applyFont="1" applyFill="1" applyBorder="1" applyAlignment="1">
      <alignment horizontal="center" vertical="justify" wrapText="1"/>
    </xf>
    <xf numFmtId="0" fontId="5" fillId="0" borderId="69" xfId="0" applyFont="1" applyFill="1" applyBorder="1" applyAlignment="1">
      <alignment horizontal="center" vertical="justify"/>
    </xf>
    <xf numFmtId="0" fontId="5" fillId="0" borderId="69" xfId="0" applyFont="1" applyFill="1" applyBorder="1" applyAlignment="1">
      <alignment horizontal="center" vertical="justify" wrapText="1"/>
    </xf>
    <xf numFmtId="0" fontId="5" fillId="0" borderId="70" xfId="0" applyFont="1" applyFill="1" applyBorder="1" applyAlignment="1">
      <alignment horizontal="center" vertical="justify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/>
    </xf>
    <xf numFmtId="0" fontId="5" fillId="0" borderId="48" xfId="0" applyFont="1" applyFill="1" applyBorder="1" applyAlignment="1">
      <alignment vertical="center"/>
    </xf>
    <xf numFmtId="0" fontId="4" fillId="0" borderId="40" xfId="0" applyFont="1" applyFill="1" applyBorder="1" applyAlignment="1">
      <alignment/>
    </xf>
    <xf numFmtId="0" fontId="30" fillId="0" borderId="4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5" fillId="0" borderId="2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11" fillId="0" borderId="21" xfId="0" applyFont="1" applyFill="1" applyBorder="1" applyAlignment="1">
      <alignment/>
    </xf>
    <xf numFmtId="0" fontId="5" fillId="0" borderId="42" xfId="0" applyFont="1" applyFill="1" applyBorder="1" applyAlignment="1">
      <alignment vertical="center"/>
    </xf>
    <xf numFmtId="0" fontId="27" fillId="33" borderId="15" xfId="0" applyFont="1" applyFill="1" applyBorder="1" applyAlignment="1">
      <alignment/>
    </xf>
    <xf numFmtId="0" fontId="5" fillId="32" borderId="42" xfId="0" applyFont="1" applyFill="1" applyBorder="1" applyAlignment="1">
      <alignment horizontal="center" vertical="center"/>
    </xf>
    <xf numFmtId="0" fontId="33" fillId="32" borderId="43" xfId="0" applyFont="1" applyFill="1" applyBorder="1" applyAlignment="1">
      <alignment horizontal="left" vertical="center"/>
    </xf>
    <xf numFmtId="0" fontId="33" fillId="32" borderId="43" xfId="0" applyFont="1" applyFill="1" applyBorder="1" applyAlignment="1">
      <alignment vertical="center"/>
    </xf>
    <xf numFmtId="0" fontId="33" fillId="32" borderId="34" xfId="0" applyFont="1" applyFill="1" applyBorder="1" applyAlignment="1">
      <alignment vertical="center"/>
    </xf>
    <xf numFmtId="0" fontId="33" fillId="32" borderId="48" xfId="0" applyFont="1" applyFill="1" applyBorder="1" applyAlignment="1">
      <alignment vertical="center"/>
    </xf>
    <xf numFmtId="49" fontId="33" fillId="32" borderId="48" xfId="0" applyNumberFormat="1" applyFont="1" applyFill="1" applyBorder="1" applyAlignment="1">
      <alignment horizontal="left" vertical="top"/>
    </xf>
    <xf numFmtId="0" fontId="31" fillId="0" borderId="0" xfId="0" applyNumberFormat="1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81" xfId="0" applyFont="1" applyFill="1" applyBorder="1" applyAlignment="1">
      <alignment horizontal="center" vertical="center"/>
    </xf>
    <xf numFmtId="0" fontId="5" fillId="32" borderId="82" xfId="0" applyFont="1" applyFill="1" applyBorder="1" applyAlignment="1">
      <alignment horizontal="center" vertical="center"/>
    </xf>
    <xf numFmtId="0" fontId="5" fillId="32" borderId="82" xfId="0" applyNumberFormat="1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4" fillId="0" borderId="8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32" borderId="74" xfId="0" applyFont="1" applyFill="1" applyBorder="1" applyAlignment="1">
      <alignment/>
    </xf>
    <xf numFmtId="0" fontId="34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/>
    </xf>
    <xf numFmtId="0" fontId="34" fillId="0" borderId="21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/>
    </xf>
    <xf numFmtId="1" fontId="34" fillId="0" borderId="18" xfId="0" applyNumberFormat="1" applyFont="1" applyFill="1" applyBorder="1" applyAlignment="1">
      <alignment horizontal="center" vertical="center"/>
    </xf>
    <xf numFmtId="1" fontId="34" fillId="0" borderId="21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textRotation="90"/>
    </xf>
    <xf numFmtId="0" fontId="5" fillId="0" borderId="8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/>
    </xf>
    <xf numFmtId="1" fontId="5" fillId="0" borderId="87" xfId="0" applyNumberFormat="1" applyFont="1" applyFill="1" applyBorder="1" applyAlignment="1">
      <alignment horizontal="center" vertical="center"/>
    </xf>
    <xf numFmtId="1" fontId="5" fillId="0" borderId="88" xfId="0" applyNumberFormat="1" applyFont="1" applyFill="1" applyBorder="1" applyAlignment="1">
      <alignment horizontal="center" vertical="center"/>
    </xf>
    <xf numFmtId="1" fontId="5" fillId="0" borderId="89" xfId="0" applyNumberFormat="1" applyFont="1" applyFill="1" applyBorder="1" applyAlignment="1">
      <alignment horizontal="center" vertical="center"/>
    </xf>
    <xf numFmtId="1" fontId="5" fillId="0" borderId="9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3" fillId="0" borderId="49" xfId="0" applyFont="1" applyFill="1" applyBorder="1" applyAlignment="1">
      <alignment horizontal="center" vertical="center" textRotation="90"/>
    </xf>
    <xf numFmtId="0" fontId="23" fillId="0" borderId="91" xfId="0" applyFont="1" applyFill="1" applyBorder="1" applyAlignment="1">
      <alignment horizontal="center" vertical="center" textRotation="90"/>
    </xf>
    <xf numFmtId="1" fontId="5" fillId="0" borderId="45" xfId="0" applyNumberFormat="1" applyFont="1" applyFill="1" applyBorder="1" applyAlignment="1">
      <alignment vertical="center"/>
    </xf>
    <xf numFmtId="0" fontId="7" fillId="0" borderId="42" xfId="53" applyFont="1" applyFill="1" applyBorder="1" applyAlignment="1">
      <alignment horizontal="center" vertical="center"/>
      <protection/>
    </xf>
    <xf numFmtId="0" fontId="7" fillId="0" borderId="28" xfId="53" applyFont="1" applyFill="1" applyBorder="1" applyAlignment="1">
      <alignment horizontal="center" vertical="center"/>
      <protection/>
    </xf>
    <xf numFmtId="0" fontId="5" fillId="0" borderId="8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7" fillId="0" borderId="86" xfId="53" applyFont="1" applyFill="1" applyBorder="1" applyAlignment="1">
      <alignment horizontal="center" vertical="center"/>
      <protection/>
    </xf>
    <xf numFmtId="0" fontId="7" fillId="0" borderId="95" xfId="53" applyFont="1" applyFill="1" applyBorder="1" applyAlignment="1">
      <alignment horizontal="center" vertical="center"/>
      <protection/>
    </xf>
    <xf numFmtId="0" fontId="5" fillId="0" borderId="57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33" fillId="0" borderId="97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99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41" xfId="0" applyFont="1" applyFill="1" applyBorder="1" applyAlignment="1">
      <alignment/>
    </xf>
    <xf numFmtId="0" fontId="37" fillId="0" borderId="40" xfId="0" applyFont="1" applyFill="1" applyBorder="1" applyAlignment="1">
      <alignment/>
    </xf>
    <xf numFmtId="0" fontId="38" fillId="0" borderId="44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/>
    </xf>
    <xf numFmtId="0" fontId="28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16" fontId="28" fillId="0" borderId="15" xfId="0" applyNumberFormat="1" applyFont="1" applyFill="1" applyBorder="1" applyAlignment="1" quotePrefix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vertical="center"/>
    </xf>
    <xf numFmtId="0" fontId="33" fillId="0" borderId="7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28" fillId="0" borderId="15" xfId="53" applyFont="1" applyFill="1" applyBorder="1" applyAlignment="1">
      <alignment horizontal="center" vertical="center"/>
      <protection/>
    </xf>
    <xf numFmtId="0" fontId="28" fillId="0" borderId="28" xfId="53" applyFont="1" applyFill="1" applyBorder="1" applyAlignment="1">
      <alignment horizontal="center" vertical="center"/>
      <protection/>
    </xf>
    <xf numFmtId="0" fontId="0" fillId="0" borderId="95" xfId="0" applyFont="1" applyFill="1" applyBorder="1" applyAlignment="1">
      <alignment/>
    </xf>
    <xf numFmtId="0" fontId="28" fillId="0" borderId="95" xfId="53" applyFont="1" applyFill="1" applyBorder="1" applyAlignment="1">
      <alignment horizontal="center" vertical="center"/>
      <protection/>
    </xf>
    <xf numFmtId="0" fontId="28" fillId="0" borderId="87" xfId="53" applyFont="1" applyFill="1" applyBorder="1" applyAlignment="1">
      <alignment horizontal="center" vertical="center"/>
      <protection/>
    </xf>
    <xf numFmtId="0" fontId="33" fillId="0" borderId="48" xfId="0" applyFont="1" applyFill="1" applyBorder="1" applyAlignment="1">
      <alignment vertical="center"/>
    </xf>
    <xf numFmtId="0" fontId="33" fillId="0" borderId="46" xfId="0" applyFont="1" applyFill="1" applyBorder="1" applyAlignment="1">
      <alignment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" fontId="33" fillId="0" borderId="73" xfId="0" applyNumberFormat="1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100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vertical="center"/>
    </xf>
    <xf numFmtId="0" fontId="33" fillId="0" borderId="40" xfId="0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/>
    </xf>
    <xf numFmtId="1" fontId="33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1" fontId="33" fillId="0" borderId="15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left" vertical="center"/>
    </xf>
    <xf numFmtId="0" fontId="33" fillId="0" borderId="40" xfId="0" applyFont="1" applyFill="1" applyBorder="1" applyAlignment="1">
      <alignment horizontal="left" vertical="center"/>
    </xf>
    <xf numFmtId="1" fontId="33" fillId="0" borderId="26" xfId="0" applyNumberFormat="1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/>
    </xf>
    <xf numFmtId="0" fontId="42" fillId="0" borderId="40" xfId="0" applyFont="1" applyFill="1" applyBorder="1" applyAlignment="1">
      <alignment/>
    </xf>
    <xf numFmtId="0" fontId="37" fillId="0" borderId="44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0" borderId="42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1" fontId="33" fillId="0" borderId="40" xfId="0" applyNumberFormat="1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vertical="center"/>
    </xf>
    <xf numFmtId="1" fontId="33" fillId="0" borderId="44" xfId="0" applyNumberFormat="1" applyFont="1" applyFill="1" applyBorder="1" applyAlignment="1">
      <alignment horizontal="center" vertical="center"/>
    </xf>
    <xf numFmtId="1" fontId="33" fillId="0" borderId="21" xfId="0" applyNumberFormat="1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vertical="center"/>
    </xf>
    <xf numFmtId="0" fontId="31" fillId="0" borderId="43" xfId="0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0" fontId="31" fillId="0" borderId="41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vertical="center"/>
    </xf>
    <xf numFmtId="0" fontId="33" fillId="0" borderId="41" xfId="0" applyFont="1" applyFill="1" applyBorder="1" applyAlignment="1">
      <alignment horizontal="left" vertical="center"/>
    </xf>
    <xf numFmtId="0" fontId="33" fillId="0" borderId="42" xfId="0" applyFont="1" applyFill="1" applyBorder="1" applyAlignment="1">
      <alignment vertical="center"/>
    </xf>
    <xf numFmtId="0" fontId="31" fillId="0" borderId="39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1" fontId="31" fillId="0" borderId="55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left" vertical="center"/>
    </xf>
    <xf numFmtId="0" fontId="31" fillId="0" borderId="50" xfId="0" applyFont="1" applyFill="1" applyBorder="1" applyAlignment="1">
      <alignment horizontal="left" vertical="center"/>
    </xf>
    <xf numFmtId="17" fontId="31" fillId="0" borderId="45" xfId="0" applyNumberFormat="1" applyFont="1" applyFill="1" applyBorder="1" applyAlignment="1">
      <alignment horizontal="center" vertical="center"/>
    </xf>
    <xf numFmtId="1" fontId="33" fillId="0" borderId="45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1" fontId="33" fillId="0" borderId="55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16" fontId="31" fillId="0" borderId="45" xfId="0" applyNumberFormat="1" applyFont="1" applyFill="1" applyBorder="1" applyAlignment="1">
      <alignment horizontal="center" vertical="center"/>
    </xf>
    <xf numFmtId="16" fontId="33" fillId="0" borderId="45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vertical="center"/>
    </xf>
    <xf numFmtId="0" fontId="31" fillId="0" borderId="45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vertical="center"/>
    </xf>
    <xf numFmtId="1" fontId="31" fillId="0" borderId="39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43" fillId="0" borderId="98" xfId="0" applyFont="1" applyFill="1" applyBorder="1" applyAlignment="1">
      <alignment horizontal="center" vertical="center" textRotation="90"/>
    </xf>
    <xf numFmtId="0" fontId="43" fillId="0" borderId="100" xfId="0" applyFont="1" applyFill="1" applyBorder="1" applyAlignment="1">
      <alignment horizontal="center" vertical="center" textRotation="90"/>
    </xf>
    <xf numFmtId="1" fontId="31" fillId="0" borderId="84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1" fontId="33" fillId="0" borderId="53" xfId="0" applyNumberFormat="1" applyFont="1" applyFill="1" applyBorder="1" applyAlignment="1">
      <alignment horizontal="center" vertical="center"/>
    </xf>
    <xf numFmtId="1" fontId="33" fillId="0" borderId="27" xfId="0" applyNumberFormat="1" applyFont="1" applyFill="1" applyBorder="1" applyAlignment="1">
      <alignment horizontal="center" vertical="center"/>
    </xf>
    <xf numFmtId="1" fontId="33" fillId="0" borderId="54" xfId="0" applyNumberFormat="1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0" fontId="33" fillId="32" borderId="74" xfId="0" applyFont="1" applyFill="1" applyBorder="1" applyAlignment="1">
      <alignment/>
    </xf>
    <xf numFmtId="0" fontId="33" fillId="0" borderId="21" xfId="0" applyFont="1" applyFill="1" applyBorder="1" applyAlignment="1">
      <alignment horizontal="left" vertical="center"/>
    </xf>
    <xf numFmtId="1" fontId="31" fillId="0" borderId="44" xfId="0" applyNumberFormat="1" applyFont="1" applyFill="1" applyBorder="1" applyAlignment="1">
      <alignment horizontal="center" vertical="center"/>
    </xf>
    <xf numFmtId="1" fontId="33" fillId="0" borderId="42" xfId="0" applyNumberFormat="1" applyFont="1" applyFill="1" applyBorder="1" applyAlignment="1">
      <alignment horizontal="center" vertical="center"/>
    </xf>
    <xf numFmtId="1" fontId="33" fillId="0" borderId="28" xfId="0" applyNumberFormat="1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1" fontId="31" fillId="0" borderId="56" xfId="0" applyNumberFormat="1" applyFont="1" applyFill="1" applyBorder="1" applyAlignment="1">
      <alignment horizontal="center" vertical="center"/>
    </xf>
    <xf numFmtId="1" fontId="33" fillId="0" borderId="86" xfId="0" applyNumberFormat="1" applyFont="1" applyFill="1" applyBorder="1" applyAlignment="1">
      <alignment horizontal="center" vertical="center"/>
    </xf>
    <xf numFmtId="1" fontId="33" fillId="0" borderId="87" xfId="0" applyNumberFormat="1" applyFont="1" applyFill="1" applyBorder="1" applyAlignment="1">
      <alignment horizontal="center" vertical="center"/>
    </xf>
    <xf numFmtId="1" fontId="33" fillId="0" borderId="88" xfId="0" applyNumberFormat="1" applyFont="1" applyFill="1" applyBorder="1" applyAlignment="1">
      <alignment horizontal="center" vertical="center"/>
    </xf>
    <xf numFmtId="1" fontId="33" fillId="0" borderId="89" xfId="0" applyNumberFormat="1" applyFont="1" applyFill="1" applyBorder="1" applyAlignment="1">
      <alignment horizontal="center" vertical="center"/>
    </xf>
    <xf numFmtId="1" fontId="33" fillId="0" borderId="9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right" vertical="center"/>
    </xf>
    <xf numFmtId="0" fontId="31" fillId="0" borderId="45" xfId="0" applyFont="1" applyFill="1" applyBorder="1" applyAlignment="1">
      <alignment horizontal="right" vertical="center"/>
    </xf>
    <xf numFmtId="0" fontId="31" fillId="0" borderId="50" xfId="0" applyFont="1" applyFill="1" applyBorder="1" applyAlignment="1">
      <alignment horizontal="right" vertical="center"/>
    </xf>
    <xf numFmtId="1" fontId="33" fillId="0" borderId="39" xfId="0" applyNumberFormat="1" applyFont="1" applyFill="1" applyBorder="1" applyAlignment="1">
      <alignment horizontal="center" vertical="center"/>
    </xf>
    <xf numFmtId="1" fontId="33" fillId="0" borderId="50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1" fillId="0" borderId="102" xfId="0" applyFont="1" applyFill="1" applyBorder="1" applyAlignment="1">
      <alignment horizontal="center" vertical="center"/>
    </xf>
    <xf numFmtId="0" fontId="45" fillId="0" borderId="103" xfId="0" applyFont="1" applyBorder="1" applyAlignment="1">
      <alignment/>
    </xf>
    <xf numFmtId="0" fontId="45" fillId="0" borderId="16" xfId="0" applyFont="1" applyBorder="1" applyAlignment="1">
      <alignment/>
    </xf>
    <xf numFmtId="0" fontId="31" fillId="0" borderId="39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10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3" fillId="0" borderId="98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0" borderId="105" xfId="0" applyFont="1" applyFill="1" applyBorder="1" applyAlignment="1">
      <alignment horizontal="center" vertical="center" textRotation="90" wrapText="1"/>
    </xf>
    <xf numFmtId="0" fontId="3" fillId="0" borderId="106" xfId="0" applyFont="1" applyFill="1" applyBorder="1" applyAlignment="1">
      <alignment horizontal="center" vertical="center" textRotation="90" wrapText="1"/>
    </xf>
    <xf numFmtId="0" fontId="3" fillId="0" borderId="107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7" fillId="0" borderId="18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1" fontId="31" fillId="0" borderId="30" xfId="0" applyNumberFormat="1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32" borderId="89" xfId="0" applyFont="1" applyFill="1" applyBorder="1" applyAlignment="1">
      <alignment horizontal="center" vertical="center"/>
    </xf>
    <xf numFmtId="0" fontId="5" fillId="32" borderId="88" xfId="0" applyFont="1" applyFill="1" applyBorder="1" applyAlignment="1">
      <alignment horizontal="center" vertical="center"/>
    </xf>
    <xf numFmtId="0" fontId="25" fillId="0" borderId="100" xfId="0" applyFont="1" applyFill="1" applyBorder="1" applyAlignment="1">
      <alignment horizontal="center" vertical="center" textRotation="90" wrapText="1"/>
    </xf>
    <xf numFmtId="0" fontId="25" fillId="0" borderId="109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/>
    </xf>
    <xf numFmtId="0" fontId="5" fillId="0" borderId="112" xfId="0" applyFont="1" applyFill="1" applyBorder="1" applyAlignment="1">
      <alignment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textRotation="90" wrapText="1"/>
    </xf>
    <xf numFmtId="0" fontId="3" fillId="0" borderId="113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 textRotation="90" wrapText="1"/>
    </xf>
    <xf numFmtId="0" fontId="5" fillId="0" borderId="11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2" borderId="1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3" fillId="0" borderId="82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justify"/>
    </xf>
    <xf numFmtId="0" fontId="5" fillId="0" borderId="69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90"/>
    </xf>
    <xf numFmtId="0" fontId="4" fillId="0" borderId="119" xfId="0" applyFont="1" applyFill="1" applyBorder="1" applyAlignment="1">
      <alignment horizontal="center" vertical="center" textRotation="90"/>
    </xf>
    <xf numFmtId="0" fontId="4" fillId="0" borderId="120" xfId="0" applyFont="1" applyFill="1" applyBorder="1" applyAlignment="1">
      <alignment horizontal="center" vertical="center" textRotation="90"/>
    </xf>
    <xf numFmtId="0" fontId="4" fillId="0" borderId="67" xfId="0" applyFont="1" applyFill="1" applyBorder="1" applyAlignment="1">
      <alignment horizontal="center" vertical="center" textRotation="90"/>
    </xf>
    <xf numFmtId="0" fontId="4" fillId="0" borderId="102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center" vertical="center" textRotation="90" wrapText="1"/>
    </xf>
    <xf numFmtId="0" fontId="3" fillId="0" borderId="91" xfId="0" applyFont="1" applyFill="1" applyBorder="1" applyAlignment="1">
      <alignment horizontal="center" vertical="center" textRotation="90" wrapText="1"/>
    </xf>
    <xf numFmtId="0" fontId="3" fillId="0" borderId="92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82" xfId="0" applyFont="1" applyFill="1" applyBorder="1" applyAlignment="1">
      <alignment horizontal="center" vertical="center" textRotation="90" wrapText="1"/>
    </xf>
    <xf numFmtId="0" fontId="25" fillId="0" borderId="36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10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" fontId="33" fillId="0" borderId="18" xfId="0" applyNumberFormat="1" applyFont="1" applyFill="1" applyBorder="1" applyAlignment="1">
      <alignment horizontal="center" vertical="center"/>
    </xf>
    <xf numFmtId="1" fontId="33" fillId="0" borderId="21" xfId="0" applyNumberFormat="1" applyFont="1" applyFill="1" applyBorder="1" applyAlignment="1">
      <alignment horizontal="center" vertical="center"/>
    </xf>
    <xf numFmtId="1" fontId="33" fillId="0" borderId="15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32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/>
    </xf>
    <xf numFmtId="0" fontId="31" fillId="0" borderId="18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3" fillId="0" borderId="122" xfId="0" applyFont="1" applyFill="1" applyBorder="1" applyAlignment="1">
      <alignment horizontal="center"/>
    </xf>
    <xf numFmtId="0" fontId="33" fillId="0" borderId="108" xfId="0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center" vertical="center" textRotation="90"/>
    </xf>
    <xf numFmtId="0" fontId="25" fillId="0" borderId="123" xfId="0" applyFont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39" fillId="0" borderId="39" xfId="0" applyFont="1" applyFill="1" applyBorder="1" applyAlignment="1">
      <alignment horizontal="right" vertical="center"/>
    </xf>
    <xf numFmtId="0" fontId="39" fillId="0" borderId="45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3" fillId="0" borderId="124" xfId="0" applyFont="1" applyFill="1" applyBorder="1" applyAlignment="1">
      <alignment horizontal="center"/>
    </xf>
    <xf numFmtId="0" fontId="33" fillId="0" borderId="90" xfId="0" applyFont="1" applyFill="1" applyBorder="1" applyAlignment="1">
      <alignment horizontal="center"/>
    </xf>
    <xf numFmtId="0" fontId="33" fillId="0" borderId="116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1" fontId="33" fillId="0" borderId="73" xfId="0" applyNumberFormat="1" applyFont="1" applyFill="1" applyBorder="1" applyAlignment="1">
      <alignment horizontal="center" vertical="center"/>
    </xf>
    <xf numFmtId="1" fontId="33" fillId="0" borderId="5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4" xfId="0" applyFont="1" applyFill="1" applyBorder="1" applyAlignment="1">
      <alignment horizontal="center" vertical="center" textRotation="90" wrapText="1"/>
    </xf>
    <xf numFmtId="0" fontId="3" fillId="0" borderId="97" xfId="0" applyFont="1" applyFill="1" applyBorder="1" applyAlignment="1">
      <alignment horizontal="center" vertical="center" textRotation="90"/>
    </xf>
    <xf numFmtId="0" fontId="3" fillId="0" borderId="125" xfId="0" applyFont="1" applyFill="1" applyBorder="1" applyAlignment="1">
      <alignment horizontal="center" vertical="center" textRotation="90"/>
    </xf>
    <xf numFmtId="0" fontId="3" fillId="0" borderId="81" xfId="0" applyFont="1" applyFill="1" applyBorder="1" applyAlignment="1">
      <alignment horizontal="center" vertical="center" textRotation="90"/>
    </xf>
    <xf numFmtId="0" fontId="3" fillId="0" borderId="125" xfId="0" applyFont="1" applyFill="1" applyBorder="1" applyAlignment="1">
      <alignment horizontal="center" vertical="center" textRotation="90" wrapText="1"/>
    </xf>
    <xf numFmtId="0" fontId="3" fillId="0" borderId="81" xfId="0" applyFont="1" applyFill="1" applyBorder="1" applyAlignment="1">
      <alignment horizontal="center" vertical="center" textRotation="90" wrapText="1"/>
    </xf>
    <xf numFmtId="0" fontId="31" fillId="0" borderId="21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left" vertical="center"/>
    </xf>
    <xf numFmtId="0" fontId="31" fillId="0" borderId="4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24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4" fillId="0" borderId="126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103" xfId="0" applyBorder="1" applyAlignment="1">
      <alignment/>
    </xf>
    <xf numFmtId="0" fontId="0" fillId="0" borderId="16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1" fontId="34" fillId="0" borderId="18" xfId="0" applyNumberFormat="1" applyFont="1" applyFill="1" applyBorder="1" applyAlignment="1">
      <alignment horizontal="center" vertical="center"/>
    </xf>
    <xf numFmtId="1" fontId="34" fillId="0" borderId="21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" fontId="5" fillId="0" borderId="73" xfId="0" applyNumberFormat="1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textRotation="90" wrapText="1"/>
    </xf>
    <xf numFmtId="0" fontId="3" fillId="0" borderId="85" xfId="0" applyFont="1" applyFill="1" applyBorder="1" applyAlignment="1">
      <alignment horizontal="center" vertical="center" textRotation="90" wrapText="1"/>
    </xf>
    <xf numFmtId="0" fontId="3" fillId="0" borderId="94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0" fillId="0" borderId="49" xfId="0" applyBorder="1" applyAlignment="1">
      <alignment/>
    </xf>
    <xf numFmtId="0" fontId="0" fillId="0" borderId="82" xfId="0" applyBorder="1" applyAlignment="1">
      <alignment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 textRotation="90" wrapText="1"/>
    </xf>
    <xf numFmtId="0" fontId="3" fillId="0" borderId="93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3" xfId="0" applyFont="1" applyFill="1" applyBorder="1" applyAlignment="1">
      <alignment horizontal="center" vertical="center" textRotation="90" wrapText="1"/>
    </xf>
    <xf numFmtId="0" fontId="3" fillId="0" borderId="131" xfId="0" applyFont="1" applyFill="1" applyBorder="1" applyAlignment="1">
      <alignment horizontal="center" vertical="center" textRotation="90" wrapText="1"/>
    </xf>
    <xf numFmtId="0" fontId="3" fillId="0" borderId="132" xfId="0" applyFont="1" applyFill="1" applyBorder="1" applyAlignment="1">
      <alignment horizontal="center" vertical="center" textRotation="90" wrapText="1"/>
    </xf>
    <xf numFmtId="0" fontId="23" fillId="0" borderId="39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181"/>
  <sheetViews>
    <sheetView showGridLines="0" tabSelected="1" view="pageBreakPreview" zoomScale="70" zoomScaleNormal="25" zoomScaleSheetLayoutView="70" zoomScalePageLayoutView="10" workbookViewId="0" topLeftCell="A55">
      <selection activeCell="BA31" sqref="BA31"/>
    </sheetView>
  </sheetViews>
  <sheetFormatPr defaultColWidth="13.75390625" defaultRowHeight="12.75"/>
  <cols>
    <col min="1" max="1" width="6.00390625" style="3" customWidth="1"/>
    <col min="2" max="2" width="9.25390625" style="3" customWidth="1"/>
    <col min="3" max="4" width="7.25390625" style="3" customWidth="1"/>
    <col min="5" max="5" width="9.75390625" style="3" customWidth="1"/>
    <col min="6" max="40" width="7.25390625" style="3" customWidth="1"/>
    <col min="41" max="41" width="9.75390625" style="3" customWidth="1"/>
    <col min="42" max="42" width="12.625" style="3" customWidth="1"/>
    <col min="43" max="44" width="7.25390625" style="3" customWidth="1"/>
    <col min="45" max="45" width="14.375" style="3" customWidth="1"/>
    <col min="46" max="46" width="9.75390625" style="3" customWidth="1"/>
    <col min="47" max="47" width="10.625" style="3" customWidth="1"/>
    <col min="48" max="48" width="10.125" style="3" customWidth="1"/>
    <col min="49" max="49" width="11.00390625" style="3" customWidth="1"/>
    <col min="50" max="50" width="7.25390625" style="3" customWidth="1"/>
    <col min="51" max="51" width="10.125" style="3" customWidth="1"/>
    <col min="52" max="52" width="9.75390625" style="3" customWidth="1"/>
    <col min="53" max="53" width="7.00390625" style="3" customWidth="1"/>
    <col min="54" max="54" width="8.875" style="3" customWidth="1"/>
    <col min="55" max="56" width="7.25390625" style="3" customWidth="1"/>
    <col min="57" max="57" width="9.75390625" style="3" customWidth="1"/>
    <col min="58" max="58" width="9.00390625" style="3" customWidth="1"/>
    <col min="59" max="59" width="9.375" style="3" customWidth="1"/>
    <col min="60" max="60" width="8.00390625" style="3" customWidth="1"/>
    <col min="61" max="61" width="8.625" style="3" customWidth="1"/>
    <col min="62" max="62" width="10.375" style="3" customWidth="1"/>
    <col min="63" max="63" width="9.25390625" style="3" customWidth="1"/>
    <col min="64" max="64" width="9.875" style="3" customWidth="1"/>
    <col min="65" max="65" width="10.875" style="3" customWidth="1"/>
    <col min="66" max="66" width="13.75390625" style="3" customWidth="1"/>
    <col min="67" max="74" width="6.25390625" style="3" customWidth="1"/>
    <col min="75" max="75" width="12.625" style="3" customWidth="1"/>
    <col min="76" max="16384" width="13.75390625" style="3" customWidth="1"/>
  </cols>
  <sheetData>
    <row r="1" ht="24.75" customHeight="1"/>
    <row r="2" spans="1:74" ht="37.5" customHeight="1">
      <c r="A2" s="1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4"/>
      <c r="N2" s="17"/>
      <c r="O2" s="17"/>
      <c r="P2" s="17"/>
      <c r="Q2" s="17"/>
      <c r="R2" s="17"/>
      <c r="S2" s="17"/>
      <c r="T2" s="17"/>
      <c r="U2" s="17"/>
      <c r="V2" s="17"/>
      <c r="W2" s="18"/>
      <c r="X2" s="17"/>
      <c r="Y2" s="18"/>
      <c r="Z2" s="18"/>
      <c r="AA2" s="18"/>
      <c r="AB2" s="39" t="s">
        <v>96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1"/>
      <c r="BO2" s="1"/>
      <c r="BP2" s="2"/>
      <c r="BQ2" s="2"/>
      <c r="BR2" s="2"/>
      <c r="BS2" s="2"/>
      <c r="BT2" s="2"/>
      <c r="BU2" s="2"/>
      <c r="BV2" s="2"/>
    </row>
    <row r="3" spans="1:74" ht="33" customHeight="1">
      <c r="A3" s="13"/>
      <c r="B3" s="17"/>
      <c r="C3" s="18"/>
      <c r="D3" s="18"/>
      <c r="E3" s="18"/>
      <c r="F3" s="18"/>
      <c r="G3" s="111"/>
      <c r="I3" s="18" t="s">
        <v>158</v>
      </c>
      <c r="J3" s="18"/>
      <c r="K3" s="18"/>
      <c r="L3" s="18"/>
      <c r="M3" s="18"/>
      <c r="N3" s="18"/>
      <c r="O3" s="18"/>
      <c r="P3" s="18"/>
      <c r="Q3" s="77"/>
      <c r="R3" s="77"/>
      <c r="S3" s="17"/>
      <c r="T3" s="17"/>
      <c r="U3" s="17"/>
      <c r="V3" s="17"/>
      <c r="W3" s="17" t="s">
        <v>0</v>
      </c>
      <c r="X3" s="17"/>
      <c r="Y3" s="17"/>
      <c r="Z3" s="17"/>
      <c r="AA3" s="39" t="s">
        <v>112</v>
      </c>
      <c r="AB3" s="111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17"/>
      <c r="AX3" s="17"/>
      <c r="AY3" s="17"/>
      <c r="AZ3" s="18"/>
      <c r="BA3" s="17"/>
      <c r="BB3" s="17"/>
      <c r="BC3" s="17"/>
      <c r="BD3" s="557" t="s">
        <v>157</v>
      </c>
      <c r="BE3" s="557"/>
      <c r="BF3" s="557"/>
      <c r="BG3" s="557"/>
      <c r="BH3" s="557"/>
      <c r="BI3" s="557"/>
      <c r="BJ3" s="18"/>
      <c r="BK3" s="18"/>
      <c r="BL3" s="18"/>
      <c r="BM3" s="18"/>
      <c r="BN3" s="11"/>
      <c r="BO3" s="1"/>
      <c r="BP3" s="2"/>
      <c r="BQ3" s="2"/>
      <c r="BR3" s="2"/>
      <c r="BS3" s="2"/>
      <c r="BT3" s="2"/>
      <c r="BU3" s="2"/>
      <c r="BV3" s="2"/>
    </row>
    <row r="4" spans="1:77" ht="54" customHeight="1">
      <c r="A4" s="13"/>
      <c r="B4" s="18"/>
      <c r="C4" s="18"/>
      <c r="D4" s="18" t="s">
        <v>168</v>
      </c>
      <c r="E4" s="18"/>
      <c r="F4" s="36"/>
      <c r="G4" s="37"/>
      <c r="H4" s="37"/>
      <c r="I4" s="113"/>
      <c r="J4" s="113"/>
      <c r="K4" s="113"/>
      <c r="L4" s="113"/>
      <c r="M4" s="40"/>
      <c r="N4" s="18" t="s">
        <v>162</v>
      </c>
      <c r="O4" s="18"/>
      <c r="P4" s="18"/>
      <c r="Q4" s="18"/>
      <c r="R4" s="18"/>
      <c r="S4" s="18"/>
      <c r="T4" s="18"/>
      <c r="U4" s="18"/>
      <c r="V4" s="17"/>
      <c r="W4" s="17"/>
      <c r="X4" s="18"/>
      <c r="Y4" s="17"/>
      <c r="Z4" s="17"/>
      <c r="AA4" s="17"/>
      <c r="AB4" s="111"/>
      <c r="AC4" s="39"/>
      <c r="AD4" s="39"/>
      <c r="AE4" s="129" t="s">
        <v>113</v>
      </c>
      <c r="AF4" s="39"/>
      <c r="AG4" s="39"/>
      <c r="AH4" s="111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21"/>
      <c r="AX4" s="21"/>
      <c r="AY4" s="21"/>
      <c r="AZ4" s="18" t="s">
        <v>131</v>
      </c>
      <c r="BA4" s="111"/>
      <c r="BB4" s="18"/>
      <c r="BC4" s="18"/>
      <c r="BD4" s="38"/>
      <c r="BE4" s="38"/>
      <c r="BF4" s="40"/>
      <c r="BG4" s="40"/>
      <c r="BH4" s="145"/>
      <c r="BI4" s="159"/>
      <c r="BJ4" s="145" t="s">
        <v>163</v>
      </c>
      <c r="BK4" s="112"/>
      <c r="BL4" s="18"/>
      <c r="BM4" s="18"/>
      <c r="BN4" s="11"/>
      <c r="BO4" s="14"/>
      <c r="BP4" s="14"/>
      <c r="BQ4" s="1"/>
      <c r="BR4" s="1"/>
      <c r="BS4" s="2"/>
      <c r="BT4" s="2"/>
      <c r="BU4" s="2"/>
      <c r="BV4" s="2"/>
      <c r="BW4" s="2"/>
      <c r="BX4" s="2"/>
      <c r="BY4" s="2"/>
    </row>
    <row r="5" spans="1:77" ht="29.25" customHeight="1">
      <c r="A5" s="13"/>
      <c r="B5" s="111"/>
      <c r="C5" s="18"/>
      <c r="D5" s="18"/>
      <c r="E5" s="18"/>
      <c r="F5" s="36"/>
      <c r="H5" s="37"/>
      <c r="I5" s="37"/>
      <c r="J5" s="37"/>
      <c r="K5" s="37"/>
      <c r="L5" s="37"/>
      <c r="M5" s="18"/>
      <c r="O5" s="18"/>
      <c r="P5" s="18"/>
      <c r="Q5" s="18"/>
      <c r="R5" s="18"/>
      <c r="S5" s="77"/>
      <c r="T5" s="18"/>
      <c r="U5" s="18"/>
      <c r="V5" s="17"/>
      <c r="W5" s="17"/>
      <c r="X5" s="18"/>
      <c r="Y5" s="17"/>
      <c r="Z5" s="17"/>
      <c r="AA5" s="17"/>
      <c r="AB5" s="17"/>
      <c r="AC5" s="17"/>
      <c r="AD5" s="17"/>
      <c r="AG5" s="162" t="s">
        <v>202</v>
      </c>
      <c r="AH5" s="162"/>
      <c r="AI5" s="162"/>
      <c r="AJ5" s="162"/>
      <c r="AK5" s="162"/>
      <c r="AL5" s="162"/>
      <c r="AM5" s="162"/>
      <c r="AN5" s="162"/>
      <c r="AO5" s="162"/>
      <c r="AP5" s="162"/>
      <c r="AQ5" s="39"/>
      <c r="AR5" s="39"/>
      <c r="AS5" s="39"/>
      <c r="AT5" s="39"/>
      <c r="AU5" s="39"/>
      <c r="AV5" s="39"/>
      <c r="AW5" s="23"/>
      <c r="AX5" s="23"/>
      <c r="AY5" s="23"/>
      <c r="AZ5" s="17"/>
      <c r="BA5" s="18"/>
      <c r="BB5" s="18"/>
      <c r="BD5" s="17"/>
      <c r="BE5" s="17"/>
      <c r="BF5" s="18"/>
      <c r="BG5" s="18"/>
      <c r="BH5" s="156"/>
      <c r="BI5" s="112"/>
      <c r="BJ5" s="152"/>
      <c r="BK5" s="112"/>
      <c r="BL5" s="112"/>
      <c r="BM5" s="112"/>
      <c r="BN5" s="15"/>
      <c r="BO5" s="14"/>
      <c r="BP5" s="14"/>
      <c r="BQ5" s="1"/>
      <c r="BR5" s="1"/>
      <c r="BS5" s="2"/>
      <c r="BT5" s="2"/>
      <c r="BU5" s="2"/>
      <c r="BV5" s="2"/>
      <c r="BW5" s="2"/>
      <c r="BX5" s="2"/>
      <c r="BY5" s="2"/>
    </row>
    <row r="6" spans="1:77" ht="24" customHeight="1">
      <c r="A6" s="13"/>
      <c r="B6" s="18"/>
      <c r="C6" s="111"/>
      <c r="D6" s="18"/>
      <c r="E6" s="102"/>
      <c r="F6" s="152"/>
      <c r="G6" s="152" t="s">
        <v>166</v>
      </c>
      <c r="H6" s="153"/>
      <c r="I6" s="153"/>
      <c r="J6" s="153"/>
      <c r="K6" s="153"/>
      <c r="L6" s="153"/>
      <c r="M6" s="153"/>
      <c r="N6" s="153"/>
      <c r="O6" s="153"/>
      <c r="P6" s="153"/>
      <c r="Q6" s="34"/>
      <c r="R6" s="34"/>
      <c r="S6" s="77"/>
      <c r="T6" s="18"/>
      <c r="U6" s="18"/>
      <c r="V6" s="17"/>
      <c r="W6" s="17"/>
      <c r="X6" s="18"/>
      <c r="Y6" s="17"/>
      <c r="Z6" s="17"/>
      <c r="AA6" s="17"/>
      <c r="AB6" s="17"/>
      <c r="AC6" s="17"/>
      <c r="AD6" s="17"/>
      <c r="AE6" s="17"/>
      <c r="AF6" s="17"/>
      <c r="AG6" s="111"/>
      <c r="AH6" s="39"/>
      <c r="AI6" s="98" t="s">
        <v>114</v>
      </c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23"/>
      <c r="AX6" s="23"/>
      <c r="AY6" s="23"/>
      <c r="AZ6" s="17"/>
      <c r="BA6" s="111"/>
      <c r="BB6" s="18"/>
      <c r="BC6" s="152" t="s">
        <v>166</v>
      </c>
      <c r="BD6" s="17"/>
      <c r="BE6" s="17"/>
      <c r="BF6" s="17"/>
      <c r="BG6" s="17"/>
      <c r="BH6" s="17"/>
      <c r="BI6" s="17"/>
      <c r="BJ6" s="17"/>
      <c r="BK6" s="17"/>
      <c r="BL6" s="112"/>
      <c r="BM6" s="112"/>
      <c r="BN6" s="15"/>
      <c r="BO6" s="14"/>
      <c r="BP6" s="14"/>
      <c r="BQ6" s="1"/>
      <c r="BR6" s="1"/>
      <c r="BS6" s="2"/>
      <c r="BT6" s="2"/>
      <c r="BU6" s="2"/>
      <c r="BV6" s="2"/>
      <c r="BW6" s="2"/>
      <c r="BX6" s="2"/>
      <c r="BY6" s="2"/>
    </row>
    <row r="7" spans="1:77" ht="24" customHeight="1">
      <c r="A7" s="13"/>
      <c r="B7" s="18"/>
      <c r="C7" s="111"/>
      <c r="D7" s="18"/>
      <c r="E7" s="102"/>
      <c r="F7" s="152"/>
      <c r="G7" s="152"/>
      <c r="H7" s="153"/>
      <c r="I7" s="153"/>
      <c r="J7" s="153"/>
      <c r="K7" s="153"/>
      <c r="L7" s="153"/>
      <c r="M7" s="153"/>
      <c r="N7" s="153"/>
      <c r="O7" s="153"/>
      <c r="P7" s="153"/>
      <c r="Q7" s="34"/>
      <c r="R7" s="34"/>
      <c r="S7" s="77"/>
      <c r="T7" s="18"/>
      <c r="U7" s="18"/>
      <c r="V7" s="17"/>
      <c r="W7" s="17"/>
      <c r="X7" s="18"/>
      <c r="Y7" s="17"/>
      <c r="Z7" s="17"/>
      <c r="AA7" s="17"/>
      <c r="AB7" s="17"/>
      <c r="AC7" s="17"/>
      <c r="AD7" s="17"/>
      <c r="AE7" s="17"/>
      <c r="AF7" s="17"/>
      <c r="AG7" s="111"/>
      <c r="AH7" s="39"/>
      <c r="AI7" s="39"/>
      <c r="AJ7" s="98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23"/>
      <c r="AX7" s="23"/>
      <c r="AY7" s="23"/>
      <c r="AZ7" s="17"/>
      <c r="BA7" s="111"/>
      <c r="BB7" s="18"/>
      <c r="BC7" s="152"/>
      <c r="BD7" s="17"/>
      <c r="BE7" s="17"/>
      <c r="BF7" s="17"/>
      <c r="BG7" s="17"/>
      <c r="BH7" s="17"/>
      <c r="BI7" s="17"/>
      <c r="BJ7" s="17"/>
      <c r="BK7" s="17"/>
      <c r="BL7" s="112"/>
      <c r="BM7" s="112"/>
      <c r="BN7" s="15"/>
      <c r="BO7" s="14"/>
      <c r="BP7" s="14"/>
      <c r="BQ7" s="1"/>
      <c r="BR7" s="1"/>
      <c r="BS7" s="2"/>
      <c r="BT7" s="2"/>
      <c r="BU7" s="2"/>
      <c r="BV7" s="2"/>
      <c r="BW7" s="2"/>
      <c r="BX7" s="2"/>
      <c r="BY7" s="2"/>
    </row>
    <row r="8" spans="1:74" ht="24" customHeight="1">
      <c r="A8" s="13"/>
      <c r="B8" s="17"/>
      <c r="C8" s="17"/>
      <c r="D8" s="154"/>
      <c r="E8" s="18"/>
      <c r="F8" s="154"/>
      <c r="G8" s="211" t="s">
        <v>164</v>
      </c>
      <c r="H8" s="154"/>
      <c r="I8" s="154"/>
      <c r="J8" s="154"/>
      <c r="K8" s="154"/>
      <c r="L8" s="154"/>
      <c r="M8" s="154"/>
      <c r="N8" s="154"/>
      <c r="O8" s="154"/>
      <c r="P8" s="155"/>
      <c r="Q8" s="17"/>
      <c r="R8" s="17"/>
      <c r="S8" s="17"/>
      <c r="T8" s="18"/>
      <c r="U8" s="34"/>
      <c r="V8" s="34"/>
      <c r="W8" s="17"/>
      <c r="X8" s="17"/>
      <c r="Y8" s="17"/>
      <c r="Z8" s="17"/>
      <c r="AA8" s="17"/>
      <c r="AB8" s="17"/>
      <c r="AD8" s="18"/>
      <c r="AG8" s="315" t="s">
        <v>239</v>
      </c>
      <c r="AI8" s="18"/>
      <c r="AK8" s="18"/>
      <c r="AL8" s="18"/>
      <c r="AM8" s="18"/>
      <c r="AN8" s="18"/>
      <c r="AO8" s="17"/>
      <c r="AP8" s="18"/>
      <c r="AQ8" s="17"/>
      <c r="AR8" s="18"/>
      <c r="AS8" s="18"/>
      <c r="AT8" s="17"/>
      <c r="AU8" s="17"/>
      <c r="AV8" s="17"/>
      <c r="AW8" s="17"/>
      <c r="AX8" s="17"/>
      <c r="AY8" s="17"/>
      <c r="AZ8" s="99" t="s">
        <v>155</v>
      </c>
      <c r="BA8" s="100"/>
      <c r="BB8" s="100"/>
      <c r="BC8" s="100"/>
      <c r="BD8" s="100"/>
      <c r="BF8" s="100"/>
      <c r="BG8" s="100"/>
      <c r="BH8" s="100"/>
      <c r="BI8" s="100"/>
      <c r="BJ8" s="100"/>
      <c r="BK8" s="100"/>
      <c r="BL8" s="100"/>
      <c r="BM8" s="17"/>
      <c r="BN8" s="11"/>
      <c r="BO8" s="1"/>
      <c r="BP8" s="2"/>
      <c r="BQ8" s="2"/>
      <c r="BR8" s="2"/>
      <c r="BS8" s="2"/>
      <c r="BT8" s="2"/>
      <c r="BU8" s="2"/>
      <c r="BV8" s="2"/>
    </row>
    <row r="9" spans="1:69" ht="24" customHeight="1">
      <c r="A9" s="10"/>
      <c r="B9" s="17"/>
      <c r="C9" s="17"/>
      <c r="D9" s="154"/>
      <c r="E9" s="18"/>
      <c r="F9" s="154"/>
      <c r="G9" s="211" t="s">
        <v>165</v>
      </c>
      <c r="H9" s="154"/>
      <c r="I9" s="154"/>
      <c r="J9" s="154"/>
      <c r="K9" s="154"/>
      <c r="L9" s="154"/>
      <c r="M9" s="154"/>
      <c r="N9" s="154"/>
      <c r="O9" s="154"/>
      <c r="P9" s="154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8"/>
      <c r="AE9" s="18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23"/>
      <c r="AW9" s="17"/>
      <c r="AX9" s="17"/>
      <c r="AY9" s="99"/>
      <c r="AZ9" s="99" t="s">
        <v>156</v>
      </c>
      <c r="BA9" s="100"/>
      <c r="BB9" s="111"/>
      <c r="BC9" s="111"/>
      <c r="BD9" s="111"/>
      <c r="BF9" s="111"/>
      <c r="BG9" s="111"/>
      <c r="BH9" s="111"/>
      <c r="BI9" s="111"/>
      <c r="BJ9" s="111"/>
      <c r="BK9" s="111"/>
      <c r="BL9" s="100"/>
      <c r="BM9" s="17"/>
      <c r="BN9" s="16"/>
      <c r="BO9" s="2"/>
      <c r="BP9" s="2"/>
      <c r="BQ9" s="2"/>
    </row>
    <row r="10" spans="1:66" ht="24" customHeight="1">
      <c r="A10" s="1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7"/>
      <c r="BA10" s="18"/>
      <c r="BB10" s="18"/>
      <c r="BC10" s="18"/>
      <c r="BD10" s="18"/>
      <c r="BE10" s="18"/>
      <c r="BF10" s="17"/>
      <c r="BG10" s="17"/>
      <c r="BH10" s="17"/>
      <c r="BI10" s="17"/>
      <c r="BJ10" s="18"/>
      <c r="BK10" s="17"/>
      <c r="BL10" s="18"/>
      <c r="BM10" s="18"/>
      <c r="BN10" s="10"/>
    </row>
    <row r="11" spans="1:74" ht="24" customHeight="1" thickBot="1">
      <c r="A11" s="10"/>
      <c r="B11" s="119"/>
      <c r="C11" s="119"/>
      <c r="D11" s="147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48"/>
      <c r="S11" s="148"/>
      <c r="T11" s="148"/>
      <c r="U11" s="119"/>
      <c r="V11" s="148"/>
      <c r="W11" s="148"/>
      <c r="X11" s="148"/>
      <c r="Y11" s="148"/>
      <c r="Z11" s="119"/>
      <c r="AA11" s="119"/>
      <c r="AB11" s="119"/>
      <c r="AC11" s="119"/>
      <c r="AD11" s="119"/>
      <c r="AE11" s="119"/>
      <c r="AF11" s="119"/>
      <c r="AG11" s="119"/>
      <c r="AH11" s="119"/>
      <c r="AI11" s="148" t="s">
        <v>1</v>
      </c>
      <c r="AJ11" s="119"/>
      <c r="AK11" s="119"/>
      <c r="AL11" s="119"/>
      <c r="AM11" s="119"/>
      <c r="AN11" s="119"/>
      <c r="AO11" s="119"/>
      <c r="AP11" s="119"/>
      <c r="AQ11" s="148"/>
      <c r="AR11" s="148"/>
      <c r="AS11" s="148"/>
      <c r="AT11" s="148"/>
      <c r="AU11" s="119"/>
      <c r="AV11" s="119"/>
      <c r="AW11" s="148"/>
      <c r="AX11" s="119"/>
      <c r="AY11" s="119"/>
      <c r="AZ11" s="148" t="s">
        <v>2</v>
      </c>
      <c r="BA11" s="148"/>
      <c r="BB11" s="148"/>
      <c r="BC11" s="148"/>
      <c r="BD11" s="148"/>
      <c r="BE11" s="149" t="s">
        <v>124</v>
      </c>
      <c r="BF11" s="148"/>
      <c r="BG11" s="148"/>
      <c r="BH11" s="148"/>
      <c r="BI11" s="150"/>
      <c r="BJ11" s="119"/>
      <c r="BK11" s="119"/>
      <c r="BL11" s="148"/>
      <c r="BM11" s="148"/>
      <c r="BN11" s="11"/>
      <c r="BO11" s="1"/>
      <c r="BP11" s="2"/>
      <c r="BQ11" s="2"/>
      <c r="BR11" s="2"/>
      <c r="BS11" s="2"/>
      <c r="BT11" s="2"/>
      <c r="BU11" s="2"/>
      <c r="BV11" s="2"/>
    </row>
    <row r="12" spans="2:66" ht="24" customHeight="1" thickBot="1" thickTop="1">
      <c r="B12" s="524" t="s">
        <v>11</v>
      </c>
      <c r="C12" s="525"/>
      <c r="D12" s="478" t="s">
        <v>3</v>
      </c>
      <c r="E12" s="496"/>
      <c r="F12" s="496"/>
      <c r="G12" s="496"/>
      <c r="H12" s="497"/>
      <c r="I12" s="478" t="s">
        <v>4</v>
      </c>
      <c r="J12" s="496"/>
      <c r="K12" s="496"/>
      <c r="L12" s="497"/>
      <c r="M12" s="478" t="s">
        <v>5</v>
      </c>
      <c r="N12" s="496"/>
      <c r="O12" s="496"/>
      <c r="P12" s="496"/>
      <c r="Q12" s="497"/>
      <c r="R12" s="478" t="s">
        <v>6</v>
      </c>
      <c r="S12" s="496"/>
      <c r="T12" s="496"/>
      <c r="U12" s="497"/>
      <c r="V12" s="478" t="s">
        <v>7</v>
      </c>
      <c r="W12" s="496"/>
      <c r="X12" s="496"/>
      <c r="Y12" s="496"/>
      <c r="Z12" s="497"/>
      <c r="AA12" s="478" t="s">
        <v>8</v>
      </c>
      <c r="AB12" s="496"/>
      <c r="AC12" s="496"/>
      <c r="AD12" s="497"/>
      <c r="AE12" s="478" t="s">
        <v>9</v>
      </c>
      <c r="AF12" s="496"/>
      <c r="AG12" s="496"/>
      <c r="AH12" s="497"/>
      <c r="AI12" s="478" t="s">
        <v>10</v>
      </c>
      <c r="AJ12" s="496"/>
      <c r="AK12" s="496"/>
      <c r="AL12" s="496"/>
      <c r="AM12" s="497"/>
      <c r="AN12" s="478" t="s">
        <v>84</v>
      </c>
      <c r="AO12" s="496"/>
      <c r="AP12" s="496"/>
      <c r="AQ12" s="497"/>
      <c r="AR12" s="478" t="s">
        <v>85</v>
      </c>
      <c r="AS12" s="496"/>
      <c r="AT12" s="496"/>
      <c r="AU12" s="496"/>
      <c r="AV12" s="496"/>
      <c r="AW12" s="478" t="s">
        <v>86</v>
      </c>
      <c r="AX12" s="496"/>
      <c r="AY12" s="496"/>
      <c r="AZ12" s="497"/>
      <c r="BA12" s="478" t="s">
        <v>87</v>
      </c>
      <c r="BB12" s="479"/>
      <c r="BC12" s="479"/>
      <c r="BD12" s="480"/>
      <c r="BE12" s="483" t="s">
        <v>132</v>
      </c>
      <c r="BF12" s="462" t="s">
        <v>133</v>
      </c>
      <c r="BG12" s="460" t="s">
        <v>81</v>
      </c>
      <c r="BH12" s="462" t="s">
        <v>134</v>
      </c>
      <c r="BI12" s="464"/>
      <c r="BJ12" s="460" t="s">
        <v>135</v>
      </c>
      <c r="BK12" s="460" t="s">
        <v>97</v>
      </c>
      <c r="BL12" s="460" t="s">
        <v>98</v>
      </c>
      <c r="BM12" s="473" t="s">
        <v>57</v>
      </c>
      <c r="BN12" s="2"/>
    </row>
    <row r="13" spans="2:66" ht="138" customHeight="1" thickBot="1">
      <c r="B13" s="526"/>
      <c r="C13" s="527"/>
      <c r="D13" s="183" t="s">
        <v>12</v>
      </c>
      <c r="E13" s="184" t="s">
        <v>13</v>
      </c>
      <c r="F13" s="184" t="s">
        <v>14</v>
      </c>
      <c r="G13" s="185" t="s">
        <v>15</v>
      </c>
      <c r="H13" s="186" t="s">
        <v>16</v>
      </c>
      <c r="I13" s="187" t="s">
        <v>17</v>
      </c>
      <c r="J13" s="185" t="s">
        <v>18</v>
      </c>
      <c r="K13" s="185" t="s">
        <v>19</v>
      </c>
      <c r="L13" s="186" t="s">
        <v>20</v>
      </c>
      <c r="M13" s="187" t="s">
        <v>21</v>
      </c>
      <c r="N13" s="520" t="s">
        <v>22</v>
      </c>
      <c r="O13" s="521"/>
      <c r="P13" s="185" t="s">
        <v>23</v>
      </c>
      <c r="Q13" s="189" t="s">
        <v>24</v>
      </c>
      <c r="R13" s="187" t="s">
        <v>25</v>
      </c>
      <c r="S13" s="185" t="s">
        <v>26</v>
      </c>
      <c r="T13" s="185" t="s">
        <v>27</v>
      </c>
      <c r="U13" s="185" t="s">
        <v>28</v>
      </c>
      <c r="V13" s="190" t="s">
        <v>29</v>
      </c>
      <c r="W13" s="185" t="s">
        <v>30</v>
      </c>
      <c r="X13" s="185" t="s">
        <v>31</v>
      </c>
      <c r="Y13" s="185" t="s">
        <v>32</v>
      </c>
      <c r="Z13" s="186" t="s">
        <v>33</v>
      </c>
      <c r="AA13" s="191" t="s">
        <v>34</v>
      </c>
      <c r="AB13" s="185" t="s">
        <v>35</v>
      </c>
      <c r="AC13" s="185" t="s">
        <v>36</v>
      </c>
      <c r="AD13" s="186" t="s">
        <v>37</v>
      </c>
      <c r="AE13" s="185" t="s">
        <v>38</v>
      </c>
      <c r="AF13" s="185" t="s">
        <v>35</v>
      </c>
      <c r="AG13" s="185" t="s">
        <v>39</v>
      </c>
      <c r="AH13" s="185" t="s">
        <v>40</v>
      </c>
      <c r="AI13" s="190" t="s">
        <v>41</v>
      </c>
      <c r="AJ13" s="185" t="s">
        <v>42</v>
      </c>
      <c r="AK13" s="185" t="s">
        <v>43</v>
      </c>
      <c r="AL13" s="185" t="s">
        <v>44</v>
      </c>
      <c r="AM13" s="186" t="s">
        <v>45</v>
      </c>
      <c r="AN13" s="187" t="s">
        <v>46</v>
      </c>
      <c r="AO13" s="185" t="s">
        <v>47</v>
      </c>
      <c r="AP13" s="185" t="s">
        <v>48</v>
      </c>
      <c r="AQ13" s="189" t="s">
        <v>49</v>
      </c>
      <c r="AR13" s="187" t="s">
        <v>88</v>
      </c>
      <c r="AS13" s="185" t="s">
        <v>95</v>
      </c>
      <c r="AT13" s="185" t="s">
        <v>50</v>
      </c>
      <c r="AU13" s="192" t="s">
        <v>51</v>
      </c>
      <c r="AV13" s="193" t="s">
        <v>52</v>
      </c>
      <c r="AW13" s="183" t="s">
        <v>53</v>
      </c>
      <c r="AX13" s="185" t="s">
        <v>43</v>
      </c>
      <c r="AY13" s="185" t="s">
        <v>54</v>
      </c>
      <c r="AZ13" s="186" t="s">
        <v>55</v>
      </c>
      <c r="BA13" s="194" t="s">
        <v>94</v>
      </c>
      <c r="BB13" s="195" t="s">
        <v>93</v>
      </c>
      <c r="BC13" s="196" t="s">
        <v>39</v>
      </c>
      <c r="BD13" s="188" t="s">
        <v>56</v>
      </c>
      <c r="BE13" s="484"/>
      <c r="BF13" s="463"/>
      <c r="BG13" s="461"/>
      <c r="BH13" s="463"/>
      <c r="BI13" s="465"/>
      <c r="BJ13" s="461"/>
      <c r="BK13" s="461"/>
      <c r="BL13" s="461"/>
      <c r="BM13" s="474"/>
      <c r="BN13" s="2"/>
    </row>
    <row r="14" spans="2:66" ht="24" customHeight="1">
      <c r="B14" s="528">
        <v>1</v>
      </c>
      <c r="C14" s="529"/>
      <c r="D14" s="103"/>
      <c r="E14" s="104"/>
      <c r="F14" s="104"/>
      <c r="G14" s="104"/>
      <c r="H14" s="105"/>
      <c r="I14" s="106"/>
      <c r="J14" s="106"/>
      <c r="K14" s="106"/>
      <c r="L14" s="105"/>
      <c r="M14" s="106"/>
      <c r="N14" s="518"/>
      <c r="O14" s="519"/>
      <c r="P14" s="106"/>
      <c r="Q14" s="105"/>
      <c r="R14" s="106"/>
      <c r="S14" s="106"/>
      <c r="T14" s="106"/>
      <c r="U14" s="106"/>
      <c r="V14" s="107"/>
      <c r="W14" s="45" t="s">
        <v>58</v>
      </c>
      <c r="X14" s="45" t="s">
        <v>58</v>
      </c>
      <c r="Y14" s="46" t="s">
        <v>58</v>
      </c>
      <c r="Z14" s="47" t="s">
        <v>115</v>
      </c>
      <c r="AA14" s="234" t="s">
        <v>115</v>
      </c>
      <c r="AB14" s="108"/>
      <c r="AC14" s="106"/>
      <c r="AD14" s="105"/>
      <c r="AE14" s="106"/>
      <c r="AF14" s="106"/>
      <c r="AG14" s="106"/>
      <c r="AH14" s="106"/>
      <c r="AI14" s="107"/>
      <c r="AJ14" s="106"/>
      <c r="AK14" s="106"/>
      <c r="AL14" s="106"/>
      <c r="AM14" s="105"/>
      <c r="AN14" s="106"/>
      <c r="AO14" s="106"/>
      <c r="AP14" s="106"/>
      <c r="AQ14" s="105"/>
      <c r="AR14" s="45"/>
      <c r="AS14" s="45"/>
      <c r="AT14" s="46" t="s">
        <v>58</v>
      </c>
      <c r="AU14" s="227" t="s">
        <v>58</v>
      </c>
      <c r="AV14" s="58" t="s">
        <v>58</v>
      </c>
      <c r="AW14" s="50" t="s">
        <v>115</v>
      </c>
      <c r="AX14" s="51" t="s">
        <v>115</v>
      </c>
      <c r="AY14" s="51" t="s">
        <v>115</v>
      </c>
      <c r="AZ14" s="47" t="s">
        <v>115</v>
      </c>
      <c r="BA14" s="48" t="s">
        <v>115</v>
      </c>
      <c r="BB14" s="228" t="s">
        <v>115</v>
      </c>
      <c r="BC14" s="51" t="s">
        <v>115</v>
      </c>
      <c r="BD14" s="52" t="s">
        <v>115</v>
      </c>
      <c r="BE14" s="237">
        <v>36</v>
      </c>
      <c r="BF14" s="238">
        <v>6</v>
      </c>
      <c r="BG14" s="238"/>
      <c r="BH14" s="488"/>
      <c r="BI14" s="489"/>
      <c r="BJ14" s="238"/>
      <c r="BK14" s="43">
        <v>10</v>
      </c>
      <c r="BM14" s="243">
        <f>SUM(BE14:BL14)</f>
        <v>52</v>
      </c>
      <c r="BN14" s="2"/>
    </row>
    <row r="15" spans="2:66" ht="24" customHeight="1">
      <c r="B15" s="522">
        <v>2</v>
      </c>
      <c r="C15" s="523"/>
      <c r="D15" s="53"/>
      <c r="E15" s="45"/>
      <c r="F15" s="45"/>
      <c r="G15" s="45"/>
      <c r="H15" s="54"/>
      <c r="I15" s="45"/>
      <c r="J15" s="45"/>
      <c r="K15" s="45"/>
      <c r="L15" s="54"/>
      <c r="M15" s="45"/>
      <c r="N15" s="516"/>
      <c r="O15" s="517"/>
      <c r="P15" s="45"/>
      <c r="Q15" s="54"/>
      <c r="R15" s="45"/>
      <c r="S15" s="45"/>
      <c r="T15" s="45"/>
      <c r="U15" s="46"/>
      <c r="V15" s="53"/>
      <c r="W15" s="45" t="s">
        <v>58</v>
      </c>
      <c r="X15" s="45" t="s">
        <v>58</v>
      </c>
      <c r="Y15" s="46" t="s">
        <v>58</v>
      </c>
      <c r="Z15" s="233" t="s">
        <v>115</v>
      </c>
      <c r="AA15" s="235" t="s">
        <v>115</v>
      </c>
      <c r="AB15" s="55"/>
      <c r="AC15" s="45"/>
      <c r="AD15" s="41"/>
      <c r="AE15" s="42"/>
      <c r="AF15" s="42"/>
      <c r="AG15" s="42"/>
      <c r="AH15" s="42"/>
      <c r="AI15" s="44"/>
      <c r="AJ15" s="42"/>
      <c r="AK15" s="42"/>
      <c r="AL15" s="42"/>
      <c r="AM15" s="41"/>
      <c r="AN15" s="42"/>
      <c r="AO15" s="42"/>
      <c r="AP15" s="45"/>
      <c r="AQ15" s="54"/>
      <c r="AR15" s="45"/>
      <c r="AS15" s="45"/>
      <c r="AT15" s="46" t="s">
        <v>58</v>
      </c>
      <c r="AU15" s="45" t="s">
        <v>58</v>
      </c>
      <c r="AV15" s="58" t="s">
        <v>58</v>
      </c>
      <c r="AW15" s="50" t="s">
        <v>59</v>
      </c>
      <c r="AX15" s="57" t="s">
        <v>59</v>
      </c>
      <c r="AY15" s="231" t="s">
        <v>115</v>
      </c>
      <c r="AZ15" s="233" t="s">
        <v>115</v>
      </c>
      <c r="BA15" s="232" t="s">
        <v>115</v>
      </c>
      <c r="BB15" s="45" t="s">
        <v>115</v>
      </c>
      <c r="BC15" s="231" t="s">
        <v>115</v>
      </c>
      <c r="BD15" s="230" t="s">
        <v>115</v>
      </c>
      <c r="BE15" s="220">
        <v>36</v>
      </c>
      <c r="BF15" s="239">
        <v>6</v>
      </c>
      <c r="BG15" s="239">
        <v>2</v>
      </c>
      <c r="BH15" s="481"/>
      <c r="BI15" s="482"/>
      <c r="BJ15" s="239"/>
      <c r="BK15" s="239">
        <v>8</v>
      </c>
      <c r="BL15" s="49"/>
      <c r="BM15" s="59">
        <f>SUM(BE15:BL15)</f>
        <v>52</v>
      </c>
      <c r="BN15" s="2"/>
    </row>
    <row r="16" spans="2:66" ht="24" customHeight="1">
      <c r="B16" s="522">
        <v>3</v>
      </c>
      <c r="C16" s="523"/>
      <c r="D16" s="53"/>
      <c r="E16" s="45"/>
      <c r="F16" s="45"/>
      <c r="G16" s="45"/>
      <c r="H16" s="54"/>
      <c r="I16" s="45"/>
      <c r="J16" s="45"/>
      <c r="K16" s="45"/>
      <c r="L16" s="54"/>
      <c r="M16" s="45"/>
      <c r="N16" s="516"/>
      <c r="O16" s="517"/>
      <c r="P16" s="45"/>
      <c r="Q16" s="54"/>
      <c r="R16" s="45"/>
      <c r="S16" s="45"/>
      <c r="T16" s="45"/>
      <c r="U16" s="45"/>
      <c r="V16" s="53"/>
      <c r="W16" s="45" t="s">
        <v>58</v>
      </c>
      <c r="X16" s="45" t="s">
        <v>58</v>
      </c>
      <c r="Y16" s="46" t="s">
        <v>58</v>
      </c>
      <c r="Z16" s="236" t="s">
        <v>115</v>
      </c>
      <c r="AA16" s="235" t="s">
        <v>115</v>
      </c>
      <c r="AB16" s="55"/>
      <c r="AC16" s="45"/>
      <c r="AD16" s="41"/>
      <c r="AE16" s="42"/>
      <c r="AF16" s="42"/>
      <c r="AG16" s="42"/>
      <c r="AH16" s="42"/>
      <c r="AI16" s="44"/>
      <c r="AJ16" s="42"/>
      <c r="AK16" s="42"/>
      <c r="AL16" s="42"/>
      <c r="AM16" s="41"/>
      <c r="AN16" s="42"/>
      <c r="AO16" s="42"/>
      <c r="AP16" s="45"/>
      <c r="AQ16" s="54"/>
      <c r="AR16" s="45"/>
      <c r="AS16" s="45"/>
      <c r="AT16" s="46" t="s">
        <v>58</v>
      </c>
      <c r="AU16" s="57" t="s">
        <v>58</v>
      </c>
      <c r="AV16" s="58" t="s">
        <v>58</v>
      </c>
      <c r="AW16" s="50" t="s">
        <v>59</v>
      </c>
      <c r="AX16" s="57" t="s">
        <v>59</v>
      </c>
      <c r="AY16" s="45" t="s">
        <v>115</v>
      </c>
      <c r="AZ16" s="54" t="s">
        <v>115</v>
      </c>
      <c r="BA16" s="53" t="s">
        <v>115</v>
      </c>
      <c r="BB16" s="45" t="s">
        <v>115</v>
      </c>
      <c r="BC16" s="45" t="s">
        <v>115</v>
      </c>
      <c r="BD16" s="229" t="s">
        <v>115</v>
      </c>
      <c r="BE16" s="220">
        <v>36</v>
      </c>
      <c r="BF16" s="239">
        <v>6</v>
      </c>
      <c r="BG16" s="239">
        <v>2</v>
      </c>
      <c r="BH16" s="481"/>
      <c r="BI16" s="482"/>
      <c r="BJ16" s="239"/>
      <c r="BK16" s="239">
        <v>8</v>
      </c>
      <c r="BL16" s="49"/>
      <c r="BM16" s="59">
        <f>SUM(BE16:BL16)</f>
        <v>52</v>
      </c>
      <c r="BN16" s="2"/>
    </row>
    <row r="17" spans="2:66" ht="24" customHeight="1" thickBot="1">
      <c r="B17" s="522">
        <v>4</v>
      </c>
      <c r="C17" s="523"/>
      <c r="D17" s="53"/>
      <c r="E17" s="45"/>
      <c r="F17" s="45"/>
      <c r="G17" s="45"/>
      <c r="H17" s="54"/>
      <c r="I17" s="45"/>
      <c r="J17" s="45"/>
      <c r="K17" s="45"/>
      <c r="L17" s="54"/>
      <c r="M17" s="45"/>
      <c r="N17" s="516"/>
      <c r="O17" s="517"/>
      <c r="P17" s="45"/>
      <c r="Q17" s="54"/>
      <c r="R17" s="45"/>
      <c r="S17" s="45"/>
      <c r="T17" s="45"/>
      <c r="U17" s="45"/>
      <c r="V17" s="53"/>
      <c r="W17" s="45" t="s">
        <v>58</v>
      </c>
      <c r="X17" s="45" t="s">
        <v>58</v>
      </c>
      <c r="Y17" s="46" t="s">
        <v>58</v>
      </c>
      <c r="Z17" s="54" t="s">
        <v>115</v>
      </c>
      <c r="AA17" s="53" t="s">
        <v>115</v>
      </c>
      <c r="AB17" s="45"/>
      <c r="AC17" s="45"/>
      <c r="AD17" s="105"/>
      <c r="AE17" s="106"/>
      <c r="AF17" s="106"/>
      <c r="AG17" s="106"/>
      <c r="AH17" s="106"/>
      <c r="AI17" s="107"/>
      <c r="AJ17" s="106"/>
      <c r="AK17" s="46" t="s">
        <v>58</v>
      </c>
      <c r="AL17" s="45" t="s">
        <v>58</v>
      </c>
      <c r="AM17" s="54" t="s">
        <v>201</v>
      </c>
      <c r="AN17" s="53" t="s">
        <v>201</v>
      </c>
      <c r="AO17" s="45" t="s">
        <v>201</v>
      </c>
      <c r="AP17" s="45" t="s">
        <v>201</v>
      </c>
      <c r="AQ17" s="54" t="s">
        <v>60</v>
      </c>
      <c r="AR17" s="45" t="s">
        <v>60</v>
      </c>
      <c r="AS17" s="45" t="s">
        <v>60</v>
      </c>
      <c r="AT17" s="45" t="s">
        <v>60</v>
      </c>
      <c r="AU17" s="46" t="s">
        <v>60</v>
      </c>
      <c r="AV17" s="54" t="s">
        <v>60</v>
      </c>
      <c r="AW17" s="50" t="s">
        <v>109</v>
      </c>
      <c r="AX17" s="57" t="s">
        <v>109</v>
      </c>
      <c r="AY17" s="57" t="s">
        <v>109</v>
      </c>
      <c r="AZ17" s="56" t="s">
        <v>109</v>
      </c>
      <c r="BA17" s="55" t="s">
        <v>109</v>
      </c>
      <c r="BB17" s="58" t="s">
        <v>109</v>
      </c>
      <c r="BC17" s="57" t="s">
        <v>109</v>
      </c>
      <c r="BD17" s="46" t="s">
        <v>109</v>
      </c>
      <c r="BE17" s="240">
        <v>27</v>
      </c>
      <c r="BF17" s="241">
        <v>5</v>
      </c>
      <c r="BG17" s="242"/>
      <c r="BH17" s="471">
        <v>4</v>
      </c>
      <c r="BI17" s="472"/>
      <c r="BJ17" s="241">
        <v>6</v>
      </c>
      <c r="BK17" s="241">
        <v>2</v>
      </c>
      <c r="BL17" s="49">
        <v>8</v>
      </c>
      <c r="BM17" s="230">
        <f>SUM(BE17:BL17)</f>
        <v>52</v>
      </c>
      <c r="BN17" s="2"/>
    </row>
    <row r="18" spans="2:66" ht="24" customHeight="1" thickBot="1" thickTop="1">
      <c r="B18" s="160"/>
      <c r="C18" s="158"/>
      <c r="D18" s="18"/>
      <c r="E18" s="18"/>
      <c r="F18" s="17"/>
      <c r="G18" s="18"/>
      <c r="H18" s="18"/>
      <c r="I18" s="18"/>
      <c r="J18" s="18"/>
      <c r="K18" s="18"/>
      <c r="L18" s="18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3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8"/>
      <c r="AM18" s="18"/>
      <c r="AN18" s="17"/>
      <c r="AO18" s="17"/>
      <c r="AP18" s="17"/>
      <c r="AQ18" s="17"/>
      <c r="AR18" s="17"/>
      <c r="AS18" s="17"/>
      <c r="AT18" s="18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74">
        <f>SUM(BE14:BE17)</f>
        <v>135</v>
      </c>
      <c r="BF18" s="63">
        <f aca="true" t="shared" si="0" ref="BF18:BM18">SUM(BF14:BF17)</f>
        <v>23</v>
      </c>
      <c r="BG18" s="62">
        <f t="shared" si="0"/>
        <v>4</v>
      </c>
      <c r="BH18" s="498">
        <f t="shared" si="0"/>
        <v>4</v>
      </c>
      <c r="BI18" s="499"/>
      <c r="BJ18" s="62">
        <f t="shared" si="0"/>
        <v>6</v>
      </c>
      <c r="BK18" s="62">
        <f t="shared" si="0"/>
        <v>28</v>
      </c>
      <c r="BL18" s="62">
        <f t="shared" si="0"/>
        <v>8</v>
      </c>
      <c r="BM18" s="63">
        <f t="shared" si="0"/>
        <v>208</v>
      </c>
      <c r="BN18" s="2"/>
    </row>
    <row r="19" spans="2:66" ht="24" customHeight="1" thickBot="1" thickTop="1">
      <c r="B19" s="161"/>
      <c r="C19" s="18"/>
      <c r="D19" s="157" t="s">
        <v>61</v>
      </c>
      <c r="E19" s="18"/>
      <c r="F19" s="18"/>
      <c r="G19" s="18"/>
      <c r="I19" s="67"/>
      <c r="J19" s="102" t="s">
        <v>119</v>
      </c>
      <c r="K19" s="17"/>
      <c r="L19" s="17"/>
      <c r="M19" s="17"/>
      <c r="N19" s="17"/>
      <c r="O19" s="17"/>
      <c r="P19" s="17"/>
      <c r="Q19" s="67" t="s">
        <v>58</v>
      </c>
      <c r="R19" s="102" t="s">
        <v>118</v>
      </c>
      <c r="S19" s="18"/>
      <c r="T19" s="17"/>
      <c r="U19" s="17"/>
      <c r="V19" s="68"/>
      <c r="W19" s="18"/>
      <c r="X19" s="18"/>
      <c r="Y19" s="17"/>
      <c r="Z19" s="67" t="s">
        <v>59</v>
      </c>
      <c r="AA19" s="102" t="s">
        <v>117</v>
      </c>
      <c r="AB19" s="17"/>
      <c r="AC19" s="17"/>
      <c r="AD19" s="17"/>
      <c r="AE19" s="17"/>
      <c r="AF19" s="17"/>
      <c r="AG19" s="67" t="s">
        <v>62</v>
      </c>
      <c r="AH19" s="102" t="s">
        <v>116</v>
      </c>
      <c r="AI19" s="18"/>
      <c r="AJ19" s="17"/>
      <c r="AK19" s="17"/>
      <c r="AL19" s="17"/>
      <c r="AM19" s="18"/>
      <c r="AN19" s="18"/>
      <c r="AO19" s="67" t="s">
        <v>60</v>
      </c>
      <c r="AP19" s="102" t="s">
        <v>135</v>
      </c>
      <c r="AQ19" s="18"/>
      <c r="AR19" s="17"/>
      <c r="AS19" s="17"/>
      <c r="AT19" s="17"/>
      <c r="AV19" s="67" t="s">
        <v>115</v>
      </c>
      <c r="AW19" s="17" t="s">
        <v>97</v>
      </c>
      <c r="AX19" s="18"/>
      <c r="AY19" s="17"/>
      <c r="AZ19" s="101" t="s">
        <v>109</v>
      </c>
      <c r="BA19" s="111"/>
      <c r="BB19" s="22" t="s">
        <v>98</v>
      </c>
      <c r="BC19" s="18"/>
      <c r="BD19" s="17"/>
      <c r="BE19" s="17"/>
      <c r="BF19" s="69"/>
      <c r="BG19" s="69"/>
      <c r="BH19" s="19"/>
      <c r="BI19" s="19"/>
      <c r="BJ19" s="19"/>
      <c r="BK19" s="19"/>
      <c r="BL19" s="19"/>
      <c r="BM19" s="20"/>
      <c r="BN19" s="2"/>
    </row>
    <row r="20" spans="2:73" ht="24" customHeight="1">
      <c r="B20" s="66"/>
      <c r="C20" s="18"/>
      <c r="D20" s="18"/>
      <c r="E20" s="18"/>
      <c r="F20" s="18"/>
      <c r="G20" s="18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7"/>
      <c r="S20" s="17"/>
      <c r="T20" s="17"/>
      <c r="U20" s="18"/>
      <c r="V20" s="18"/>
      <c r="W20" s="17"/>
      <c r="X20" s="18"/>
      <c r="Y20" s="18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7"/>
      <c r="AM20" s="18"/>
      <c r="AN20" s="18"/>
      <c r="AO20" s="17"/>
      <c r="AP20" s="17"/>
      <c r="AQ20" s="17"/>
      <c r="AR20" s="17"/>
      <c r="AS20" s="18"/>
      <c r="AT20" s="18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25"/>
      <c r="BN20" s="2"/>
      <c r="BU20" s="2"/>
    </row>
    <row r="21" spans="2:66" ht="24" customHeight="1" thickBot="1">
      <c r="B21" s="70"/>
      <c r="C21" s="119"/>
      <c r="D21" s="17"/>
      <c r="E21" s="17"/>
      <c r="F21" s="17"/>
      <c r="G21" s="17"/>
      <c r="H21" s="17"/>
      <c r="I21" s="17"/>
      <c r="J21" s="17"/>
      <c r="K21" s="17"/>
      <c r="L21" s="21"/>
      <c r="M21" s="22"/>
      <c r="N21" s="23"/>
      <c r="O21" s="23"/>
      <c r="P21" s="17"/>
      <c r="Q21" s="17"/>
      <c r="R21" s="17"/>
      <c r="S21" s="17"/>
      <c r="T21" s="17"/>
      <c r="U21" s="23"/>
      <c r="V21" s="17"/>
      <c r="W21" s="17"/>
      <c r="X21" s="17"/>
      <c r="Y21" s="17"/>
      <c r="Z21" s="23"/>
      <c r="AA21" s="21"/>
      <c r="AB21" s="17"/>
      <c r="AC21" s="17"/>
      <c r="AD21" s="17"/>
      <c r="AE21" s="17"/>
      <c r="AF21" s="72" t="s">
        <v>63</v>
      </c>
      <c r="AG21" s="21"/>
      <c r="AH21" s="72"/>
      <c r="AI21" s="72"/>
      <c r="AJ21" s="72"/>
      <c r="AK21" s="24"/>
      <c r="AL21" s="24"/>
      <c r="AM21" s="24"/>
      <c r="AN21" s="24"/>
      <c r="AO21" s="24"/>
      <c r="AP21" s="24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19"/>
      <c r="BI21" s="17"/>
      <c r="BJ21" s="17"/>
      <c r="BK21" s="17"/>
      <c r="BL21" s="17"/>
      <c r="BM21" s="25"/>
      <c r="BN21" s="2"/>
    </row>
    <row r="22" spans="2:66" ht="24" customHeight="1" thickBot="1" thickTop="1">
      <c r="B22" s="73"/>
      <c r="C22" s="19"/>
      <c r="D22" s="504" t="s">
        <v>238</v>
      </c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6"/>
      <c r="AO22" s="532" t="s">
        <v>64</v>
      </c>
      <c r="AP22" s="533"/>
      <c r="AQ22" s="533"/>
      <c r="AR22" s="534"/>
      <c r="AS22" s="500" t="s">
        <v>125</v>
      </c>
      <c r="AT22" s="501"/>
      <c r="AU22" s="568" t="s">
        <v>90</v>
      </c>
      <c r="AV22" s="475" t="s">
        <v>65</v>
      </c>
      <c r="AW22" s="475"/>
      <c r="AX22" s="475"/>
      <c r="AY22" s="475"/>
      <c r="AZ22" s="475"/>
      <c r="BA22" s="475"/>
      <c r="BB22" s="475"/>
      <c r="BC22" s="475"/>
      <c r="BD22" s="475"/>
      <c r="BE22" s="490" t="s">
        <v>102</v>
      </c>
      <c r="BF22" s="476" t="s">
        <v>91</v>
      </c>
      <c r="BG22" s="476"/>
      <c r="BH22" s="476"/>
      <c r="BI22" s="476"/>
      <c r="BJ22" s="476"/>
      <c r="BK22" s="476"/>
      <c r="BL22" s="476"/>
      <c r="BM22" s="477"/>
      <c r="BN22" s="2"/>
    </row>
    <row r="23" spans="2:66" ht="24" customHeight="1" thickBot="1" thickTop="1">
      <c r="B23" s="66"/>
      <c r="C23" s="18"/>
      <c r="D23" s="507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9"/>
      <c r="AO23" s="542" t="s">
        <v>66</v>
      </c>
      <c r="AP23" s="543"/>
      <c r="AQ23" s="543"/>
      <c r="AR23" s="544"/>
      <c r="AS23" s="502"/>
      <c r="AT23" s="503"/>
      <c r="AU23" s="568"/>
      <c r="AV23" s="485" t="s">
        <v>287</v>
      </c>
      <c r="AW23" s="475" t="s">
        <v>288</v>
      </c>
      <c r="AX23" s="475"/>
      <c r="AY23" s="475"/>
      <c r="AZ23" s="475"/>
      <c r="BA23" s="475"/>
      <c r="BB23" s="475"/>
      <c r="BC23" s="490" t="s">
        <v>289</v>
      </c>
      <c r="BD23" s="490"/>
      <c r="BE23" s="490"/>
      <c r="BF23" s="470" t="s">
        <v>67</v>
      </c>
      <c r="BG23" s="470"/>
      <c r="BH23" s="486" t="s">
        <v>68</v>
      </c>
      <c r="BI23" s="487"/>
      <c r="BJ23" s="486" t="s">
        <v>69</v>
      </c>
      <c r="BK23" s="487"/>
      <c r="BL23" s="486" t="s">
        <v>70</v>
      </c>
      <c r="BM23" s="493"/>
      <c r="BN23" s="2"/>
    </row>
    <row r="24" spans="2:66" ht="24" customHeight="1" thickBot="1" thickTop="1">
      <c r="B24" s="66"/>
      <c r="C24" s="18"/>
      <c r="D24" s="507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9"/>
      <c r="AO24" s="590" t="s">
        <v>74</v>
      </c>
      <c r="AP24" s="513" t="s">
        <v>75</v>
      </c>
      <c r="AQ24" s="460" t="s">
        <v>76</v>
      </c>
      <c r="AR24" s="535" t="s">
        <v>89</v>
      </c>
      <c r="AS24" s="483" t="s">
        <v>99</v>
      </c>
      <c r="AT24" s="143"/>
      <c r="AU24" s="568"/>
      <c r="AV24" s="485"/>
      <c r="AW24" s="475" t="s">
        <v>290</v>
      </c>
      <c r="AX24" s="475"/>
      <c r="AY24" s="475"/>
      <c r="AZ24" s="475"/>
      <c r="BA24" s="490" t="s">
        <v>291</v>
      </c>
      <c r="BB24" s="490" t="s">
        <v>292</v>
      </c>
      <c r="BC24" s="490"/>
      <c r="BD24" s="490"/>
      <c r="BE24" s="490"/>
      <c r="BF24" s="49">
        <v>1</v>
      </c>
      <c r="BG24" s="49">
        <v>2</v>
      </c>
      <c r="BH24" s="42">
        <v>3</v>
      </c>
      <c r="BI24" s="49">
        <v>4</v>
      </c>
      <c r="BJ24" s="42">
        <v>5</v>
      </c>
      <c r="BK24" s="49">
        <v>6</v>
      </c>
      <c r="BL24" s="42">
        <v>7</v>
      </c>
      <c r="BM24" s="81">
        <v>8</v>
      </c>
      <c r="BN24" s="2"/>
    </row>
    <row r="25" spans="2:66" ht="24" customHeight="1" thickBot="1" thickTop="1">
      <c r="B25" s="66" t="s">
        <v>71</v>
      </c>
      <c r="C25" s="18"/>
      <c r="D25" s="507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9"/>
      <c r="AO25" s="591"/>
      <c r="AP25" s="514"/>
      <c r="AQ25" s="540"/>
      <c r="AR25" s="536"/>
      <c r="AS25" s="593"/>
      <c r="AT25" s="588" t="s">
        <v>100</v>
      </c>
      <c r="AU25" s="568"/>
      <c r="AV25" s="485"/>
      <c r="AW25" s="554" t="s">
        <v>293</v>
      </c>
      <c r="AX25" s="490" t="s">
        <v>136</v>
      </c>
      <c r="AY25" s="490" t="s">
        <v>294</v>
      </c>
      <c r="AZ25" s="490" t="s">
        <v>138</v>
      </c>
      <c r="BA25" s="490"/>
      <c r="BB25" s="490"/>
      <c r="BC25" s="490"/>
      <c r="BD25" s="490"/>
      <c r="BE25" s="490"/>
      <c r="BF25" s="491" t="s">
        <v>92</v>
      </c>
      <c r="BG25" s="491"/>
      <c r="BH25" s="491"/>
      <c r="BI25" s="491"/>
      <c r="BJ25" s="491"/>
      <c r="BK25" s="491"/>
      <c r="BL25" s="491"/>
      <c r="BM25" s="492"/>
      <c r="BN25" s="2"/>
    </row>
    <row r="26" spans="2:66" ht="24" customHeight="1" thickBot="1" thickTop="1">
      <c r="B26" s="66" t="s">
        <v>73</v>
      </c>
      <c r="C26" s="18"/>
      <c r="D26" s="507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9"/>
      <c r="AO26" s="591"/>
      <c r="AP26" s="514"/>
      <c r="AQ26" s="540"/>
      <c r="AR26" s="536"/>
      <c r="AS26" s="593"/>
      <c r="AT26" s="588"/>
      <c r="AU26" s="568"/>
      <c r="AV26" s="485"/>
      <c r="AW26" s="554"/>
      <c r="AX26" s="490"/>
      <c r="AY26" s="490"/>
      <c r="AZ26" s="490"/>
      <c r="BA26" s="490"/>
      <c r="BB26" s="490"/>
      <c r="BC26" s="490"/>
      <c r="BD26" s="490"/>
      <c r="BE26" s="490"/>
      <c r="BF26" s="71">
        <v>18</v>
      </c>
      <c r="BG26" s="71">
        <v>18</v>
      </c>
      <c r="BH26" s="109">
        <v>18</v>
      </c>
      <c r="BI26" s="71">
        <v>18</v>
      </c>
      <c r="BJ26" s="109">
        <v>18</v>
      </c>
      <c r="BK26" s="71">
        <v>18</v>
      </c>
      <c r="BL26" s="109">
        <v>18</v>
      </c>
      <c r="BM26" s="244">
        <v>9</v>
      </c>
      <c r="BN26" s="2"/>
    </row>
    <row r="27" spans="2:74" ht="124.5" customHeight="1" thickBot="1" thickTop="1">
      <c r="B27" s="70"/>
      <c r="C27" s="119"/>
      <c r="D27" s="510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2"/>
      <c r="AO27" s="592"/>
      <c r="AP27" s="515"/>
      <c r="AQ27" s="541"/>
      <c r="AR27" s="537"/>
      <c r="AS27" s="594"/>
      <c r="AT27" s="589"/>
      <c r="AU27" s="569"/>
      <c r="AV27" s="485"/>
      <c r="AW27" s="554"/>
      <c r="AX27" s="490"/>
      <c r="AY27" s="490"/>
      <c r="AZ27" s="490"/>
      <c r="BA27" s="490"/>
      <c r="BB27" s="490"/>
      <c r="BC27" s="490"/>
      <c r="BD27" s="490"/>
      <c r="BE27" s="490"/>
      <c r="BF27" s="494" t="s">
        <v>236</v>
      </c>
      <c r="BG27" s="494"/>
      <c r="BH27" s="494"/>
      <c r="BI27" s="494"/>
      <c r="BJ27" s="494"/>
      <c r="BK27" s="494"/>
      <c r="BL27" s="494"/>
      <c r="BM27" s="495"/>
      <c r="BN27" s="2"/>
      <c r="BO27" s="580" t="s">
        <v>169</v>
      </c>
      <c r="BP27" s="581"/>
      <c r="BQ27" s="581"/>
      <c r="BR27" s="581"/>
      <c r="BS27" s="581"/>
      <c r="BT27" s="581"/>
      <c r="BU27" s="581"/>
      <c r="BV27" s="582"/>
    </row>
    <row r="28" spans="2:75" s="9" customFormat="1" ht="24" customHeight="1" thickBot="1" thickTop="1">
      <c r="B28" s="538" t="s">
        <v>145</v>
      </c>
      <c r="C28" s="539"/>
      <c r="D28" s="583" t="s">
        <v>146</v>
      </c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5"/>
      <c r="AO28" s="61"/>
      <c r="AP28" s="63"/>
      <c r="AQ28" s="63"/>
      <c r="AR28" s="117"/>
      <c r="AS28" s="136" t="s">
        <v>187</v>
      </c>
      <c r="AT28" s="116">
        <f aca="true" t="shared" si="1" ref="AT28:BC28">SUM(AT29,AT65)</f>
        <v>219</v>
      </c>
      <c r="AU28" s="74">
        <f t="shared" si="1"/>
        <v>8212</v>
      </c>
      <c r="AV28" s="61">
        <f t="shared" si="1"/>
        <v>3906</v>
      </c>
      <c r="AW28" s="63">
        <f t="shared" si="1"/>
        <v>1512</v>
      </c>
      <c r="AX28" s="116">
        <f t="shared" si="1"/>
        <v>666</v>
      </c>
      <c r="AY28" s="63">
        <f t="shared" si="1"/>
        <v>1728</v>
      </c>
      <c r="AZ28" s="63">
        <f t="shared" si="1"/>
        <v>0</v>
      </c>
      <c r="BA28" s="116">
        <f t="shared" si="1"/>
        <v>18</v>
      </c>
      <c r="BB28" s="63">
        <f t="shared" si="1"/>
        <v>0</v>
      </c>
      <c r="BC28" s="498">
        <f t="shared" si="1"/>
        <v>4288</v>
      </c>
      <c r="BD28" s="499"/>
      <c r="BE28" s="65">
        <f aca="true" t="shared" si="2" ref="BE28:BM28">SUM(BE29,BE65)</f>
        <v>624</v>
      </c>
      <c r="BF28" s="246">
        <f t="shared" si="2"/>
        <v>30</v>
      </c>
      <c r="BG28" s="247">
        <f t="shared" si="2"/>
        <v>30</v>
      </c>
      <c r="BH28" s="246">
        <f t="shared" si="2"/>
        <v>30</v>
      </c>
      <c r="BI28" s="247">
        <f t="shared" si="2"/>
        <v>30</v>
      </c>
      <c r="BJ28" s="246">
        <f t="shared" si="2"/>
        <v>30</v>
      </c>
      <c r="BK28" s="247">
        <f t="shared" si="2"/>
        <v>28</v>
      </c>
      <c r="BL28" s="246">
        <f t="shared" si="2"/>
        <v>26</v>
      </c>
      <c r="BM28" s="248">
        <f t="shared" si="2"/>
        <v>26</v>
      </c>
      <c r="BO28" s="130"/>
      <c r="BP28" s="130"/>
      <c r="BQ28" s="130"/>
      <c r="BR28" s="130"/>
      <c r="BS28" s="130"/>
      <c r="BT28" s="130"/>
      <c r="BU28" s="130"/>
      <c r="BV28" s="130"/>
      <c r="BW28" s="132"/>
    </row>
    <row r="29" spans="2:75" s="9" customFormat="1" ht="24" customHeight="1" thickBot="1" thickTop="1">
      <c r="B29" s="134"/>
      <c r="C29" s="116"/>
      <c r="D29" s="583" t="s">
        <v>103</v>
      </c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584"/>
      <c r="AL29" s="584"/>
      <c r="AM29" s="584"/>
      <c r="AN29" s="585"/>
      <c r="AO29" s="61"/>
      <c r="AP29" s="63"/>
      <c r="AQ29" s="63"/>
      <c r="AR29" s="117"/>
      <c r="AS29" s="136" t="s">
        <v>186</v>
      </c>
      <c r="AT29" s="136">
        <f>SUM(AT30:AT63)+AT64</f>
        <v>132</v>
      </c>
      <c r="AU29" s="136">
        <f>SUM(AU30:AU63)+AU64</f>
        <v>5080</v>
      </c>
      <c r="AV29" s="136">
        <f aca="true" t="shared" si="3" ref="AV29:BM29">SUM(AV30:AV63)+AV64</f>
        <v>2574</v>
      </c>
      <c r="AW29" s="136">
        <f t="shared" si="3"/>
        <v>846</v>
      </c>
      <c r="AX29" s="136">
        <f t="shared" si="3"/>
        <v>540</v>
      </c>
      <c r="AY29" s="136">
        <f t="shared" si="3"/>
        <v>1188</v>
      </c>
      <c r="AZ29" s="136">
        <f t="shared" si="3"/>
        <v>0</v>
      </c>
      <c r="BA29" s="136">
        <f t="shared" si="3"/>
        <v>3</v>
      </c>
      <c r="BB29" s="136">
        <f t="shared" si="3"/>
        <v>0</v>
      </c>
      <c r="BC29" s="545">
        <f t="shared" si="3"/>
        <v>2503</v>
      </c>
      <c r="BD29" s="546"/>
      <c r="BE29" s="136">
        <f t="shared" si="3"/>
        <v>352</v>
      </c>
      <c r="BF29" s="136">
        <f t="shared" si="3"/>
        <v>28</v>
      </c>
      <c r="BG29" s="136">
        <f t="shared" si="3"/>
        <v>30</v>
      </c>
      <c r="BH29" s="136">
        <f t="shared" si="3"/>
        <v>26</v>
      </c>
      <c r="BI29" s="136">
        <f t="shared" si="3"/>
        <v>26</v>
      </c>
      <c r="BJ29" s="136">
        <f t="shared" si="3"/>
        <v>19</v>
      </c>
      <c r="BK29" s="136">
        <f t="shared" si="3"/>
        <v>14</v>
      </c>
      <c r="BL29" s="136">
        <f t="shared" si="3"/>
        <v>0</v>
      </c>
      <c r="BM29" s="136">
        <f t="shared" si="3"/>
        <v>0</v>
      </c>
      <c r="BO29" s="130">
        <f aca="true" t="shared" si="4" ref="BO29:BV29">SUM(BO30:BO65)</f>
        <v>30</v>
      </c>
      <c r="BP29" s="130">
        <f t="shared" si="4"/>
        <v>30</v>
      </c>
      <c r="BQ29" s="130">
        <f t="shared" si="4"/>
        <v>30</v>
      </c>
      <c r="BR29" s="130">
        <f t="shared" si="4"/>
        <v>27</v>
      </c>
      <c r="BS29" s="130">
        <f t="shared" si="4"/>
        <v>29</v>
      </c>
      <c r="BT29" s="130">
        <f t="shared" si="4"/>
        <v>28</v>
      </c>
      <c r="BU29" s="130">
        <f t="shared" si="4"/>
        <v>31</v>
      </c>
      <c r="BV29" s="130">
        <f t="shared" si="4"/>
        <v>14</v>
      </c>
      <c r="BW29" s="132"/>
    </row>
    <row r="30" spans="2:75" s="7" customFormat="1" ht="24" customHeight="1" thickTop="1">
      <c r="B30" s="452">
        <v>1</v>
      </c>
      <c r="C30" s="454"/>
      <c r="D30" s="341" t="s">
        <v>104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293">
        <v>4</v>
      </c>
      <c r="AP30" s="294"/>
      <c r="AQ30" s="294"/>
      <c r="AR30" s="295"/>
      <c r="AS30" s="296"/>
      <c r="AT30" s="297">
        <v>4</v>
      </c>
      <c r="AU30" s="298">
        <f>SUM(AV30,BA30:BD30)</f>
        <v>144</v>
      </c>
      <c r="AV30" s="343">
        <f>SUM(AW30:AZ30)</f>
        <v>72</v>
      </c>
      <c r="AW30" s="343">
        <v>36</v>
      </c>
      <c r="AX30" s="344"/>
      <c r="AY30" s="344">
        <v>36</v>
      </c>
      <c r="AZ30" s="345"/>
      <c r="BA30" s="346"/>
      <c r="BB30" s="344"/>
      <c r="BC30" s="586">
        <v>72</v>
      </c>
      <c r="BD30" s="587"/>
      <c r="BE30" s="296">
        <v>12</v>
      </c>
      <c r="BF30" s="293"/>
      <c r="BG30" s="347"/>
      <c r="BH30" s="343"/>
      <c r="BI30" s="346">
        <v>4</v>
      </c>
      <c r="BJ30" s="348"/>
      <c r="BK30" s="349"/>
      <c r="BL30" s="343"/>
      <c r="BM30" s="350"/>
      <c r="BO30" s="130"/>
      <c r="BP30" s="130"/>
      <c r="BQ30" s="130"/>
      <c r="BR30" s="130">
        <v>4</v>
      </c>
      <c r="BS30" s="130"/>
      <c r="BT30" s="130"/>
      <c r="BU30" s="130"/>
      <c r="BV30" s="130"/>
      <c r="BW30" s="132"/>
    </row>
    <row r="31" spans="2:75" s="7" customFormat="1" ht="24" customHeight="1">
      <c r="B31" s="530">
        <v>2</v>
      </c>
      <c r="C31" s="531"/>
      <c r="D31" s="351" t="s">
        <v>141</v>
      </c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299">
        <v>1</v>
      </c>
      <c r="AP31" s="245"/>
      <c r="AQ31" s="245"/>
      <c r="AR31" s="300"/>
      <c r="AS31" s="301"/>
      <c r="AT31" s="302">
        <v>4</v>
      </c>
      <c r="AU31" s="298">
        <f aca="true" t="shared" si="5" ref="AU31:AU63">SUM(AV31,BA31:BD31)</f>
        <v>144</v>
      </c>
      <c r="AV31" s="343">
        <f aca="true" t="shared" si="6" ref="AV31:AV36">SUM(AW31:AZ31)</f>
        <v>72</v>
      </c>
      <c r="AW31" s="353">
        <v>36</v>
      </c>
      <c r="AX31" s="245"/>
      <c r="AY31" s="245">
        <v>36</v>
      </c>
      <c r="AZ31" s="354"/>
      <c r="BA31" s="355"/>
      <c r="BB31" s="245"/>
      <c r="BC31" s="547">
        <v>72</v>
      </c>
      <c r="BD31" s="548"/>
      <c r="BE31" s="301">
        <v>12</v>
      </c>
      <c r="BF31" s="299">
        <v>4</v>
      </c>
      <c r="BG31" s="356"/>
      <c r="BH31" s="353"/>
      <c r="BI31" s="355"/>
      <c r="BJ31" s="299"/>
      <c r="BK31" s="356"/>
      <c r="BL31" s="353"/>
      <c r="BM31" s="300"/>
      <c r="BO31" s="219">
        <v>4</v>
      </c>
      <c r="BP31" s="130"/>
      <c r="BQ31" s="130"/>
      <c r="BR31" s="130"/>
      <c r="BS31" s="130"/>
      <c r="BT31" s="130"/>
      <c r="BU31" s="130"/>
      <c r="BV31" s="130"/>
      <c r="BW31" s="132"/>
    </row>
    <row r="32" spans="2:75" s="7" customFormat="1" ht="24" customHeight="1">
      <c r="B32" s="530">
        <v>3</v>
      </c>
      <c r="C32" s="531"/>
      <c r="D32" s="352" t="s">
        <v>143</v>
      </c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02"/>
      <c r="AP32" s="245">
        <v>3</v>
      </c>
      <c r="AQ32" s="245"/>
      <c r="AR32" s="300"/>
      <c r="AS32" s="301"/>
      <c r="AT32" s="303">
        <v>3</v>
      </c>
      <c r="AU32" s="298">
        <f t="shared" si="5"/>
        <v>108</v>
      </c>
      <c r="AV32" s="343">
        <f t="shared" si="6"/>
        <v>54</v>
      </c>
      <c r="AW32" s="245">
        <v>36</v>
      </c>
      <c r="AX32" s="245"/>
      <c r="AY32" s="245">
        <v>18</v>
      </c>
      <c r="AZ32" s="357"/>
      <c r="BA32" s="245"/>
      <c r="BB32" s="245"/>
      <c r="BC32" s="547">
        <v>54</v>
      </c>
      <c r="BD32" s="548"/>
      <c r="BE32" s="356">
        <v>10</v>
      </c>
      <c r="BF32" s="299"/>
      <c r="BG32" s="356"/>
      <c r="BH32" s="301">
        <v>3</v>
      </c>
      <c r="BI32" s="355"/>
      <c r="BJ32" s="299"/>
      <c r="BK32" s="300"/>
      <c r="BL32" s="299"/>
      <c r="BM32" s="301"/>
      <c r="BO32" s="130"/>
      <c r="BP32" s="130"/>
      <c r="BQ32" s="130">
        <v>3</v>
      </c>
      <c r="BR32" s="130"/>
      <c r="BS32" s="130"/>
      <c r="BT32" s="130"/>
      <c r="BU32" s="130"/>
      <c r="BV32" s="130"/>
      <c r="BW32" s="132"/>
    </row>
    <row r="33" spans="2:75" s="7" customFormat="1" ht="24" customHeight="1">
      <c r="B33" s="530">
        <v>4</v>
      </c>
      <c r="C33" s="531"/>
      <c r="D33" s="352" t="s">
        <v>144</v>
      </c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02"/>
      <c r="AP33" s="245">
        <v>4</v>
      </c>
      <c r="AQ33" s="245"/>
      <c r="AR33" s="300"/>
      <c r="AS33" s="301"/>
      <c r="AT33" s="303">
        <v>3</v>
      </c>
      <c r="AU33" s="298">
        <f t="shared" si="5"/>
        <v>108</v>
      </c>
      <c r="AV33" s="343">
        <f t="shared" si="6"/>
        <v>54</v>
      </c>
      <c r="AW33" s="245">
        <v>36</v>
      </c>
      <c r="AX33" s="245"/>
      <c r="AY33" s="245">
        <v>18</v>
      </c>
      <c r="AZ33" s="357"/>
      <c r="BA33" s="245"/>
      <c r="BB33" s="245"/>
      <c r="BC33" s="547">
        <v>54</v>
      </c>
      <c r="BD33" s="548"/>
      <c r="BE33" s="356">
        <v>10</v>
      </c>
      <c r="BF33" s="299"/>
      <c r="BG33" s="356"/>
      <c r="BH33" s="301"/>
      <c r="BI33" s="355">
        <v>3</v>
      </c>
      <c r="BJ33" s="299"/>
      <c r="BK33" s="300"/>
      <c r="BL33" s="299"/>
      <c r="BM33" s="301"/>
      <c r="BO33" s="130"/>
      <c r="BP33" s="130"/>
      <c r="BQ33" s="130"/>
      <c r="BR33" s="130">
        <v>3</v>
      </c>
      <c r="BS33" s="130"/>
      <c r="BT33" s="130"/>
      <c r="BU33" s="130"/>
      <c r="BV33" s="130"/>
      <c r="BW33" s="132"/>
    </row>
    <row r="34" spans="2:75" s="7" customFormat="1" ht="24" customHeight="1">
      <c r="B34" s="530">
        <v>5</v>
      </c>
      <c r="C34" s="531"/>
      <c r="D34" s="358" t="s">
        <v>142</v>
      </c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02"/>
      <c r="AP34" s="245">
        <v>1</v>
      </c>
      <c r="AQ34" s="245"/>
      <c r="AR34" s="300"/>
      <c r="AS34" s="301"/>
      <c r="AT34" s="303">
        <v>3</v>
      </c>
      <c r="AU34" s="298">
        <f t="shared" si="5"/>
        <v>108</v>
      </c>
      <c r="AV34" s="343">
        <f t="shared" si="6"/>
        <v>36</v>
      </c>
      <c r="AW34" s="245">
        <v>18</v>
      </c>
      <c r="AX34" s="245"/>
      <c r="AY34" s="245">
        <v>18</v>
      </c>
      <c r="AZ34" s="360"/>
      <c r="BA34" s="245"/>
      <c r="BB34" s="245"/>
      <c r="BC34" s="549">
        <v>72</v>
      </c>
      <c r="BD34" s="549"/>
      <c r="BE34" s="356">
        <v>8</v>
      </c>
      <c r="BF34" s="299">
        <v>2</v>
      </c>
      <c r="BG34" s="356"/>
      <c r="BH34" s="301"/>
      <c r="BI34" s="355"/>
      <c r="BJ34" s="299"/>
      <c r="BK34" s="300"/>
      <c r="BL34" s="299"/>
      <c r="BM34" s="300"/>
      <c r="BO34" s="130">
        <v>3</v>
      </c>
      <c r="BP34" s="130"/>
      <c r="BQ34" s="130"/>
      <c r="BR34" s="130"/>
      <c r="BS34" s="130"/>
      <c r="BT34" s="130"/>
      <c r="BU34" s="130"/>
      <c r="BV34" s="130"/>
      <c r="BW34" s="132"/>
    </row>
    <row r="35" spans="2:75" s="7" customFormat="1" ht="24" customHeight="1">
      <c r="B35" s="530">
        <v>6</v>
      </c>
      <c r="C35" s="531"/>
      <c r="D35" s="358" t="s">
        <v>105</v>
      </c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02">
        <v>3</v>
      </c>
      <c r="AP35" s="245">
        <v>12</v>
      </c>
      <c r="AQ35" s="245"/>
      <c r="AR35" s="300"/>
      <c r="AS35" s="301"/>
      <c r="AT35" s="303">
        <v>6</v>
      </c>
      <c r="AU35" s="298">
        <f t="shared" si="5"/>
        <v>216</v>
      </c>
      <c r="AV35" s="343">
        <f t="shared" si="6"/>
        <v>108</v>
      </c>
      <c r="AW35" s="245"/>
      <c r="AX35" s="245"/>
      <c r="AY35" s="245">
        <v>108</v>
      </c>
      <c r="AZ35" s="357"/>
      <c r="BA35" s="245"/>
      <c r="BB35" s="245"/>
      <c r="BC35" s="549">
        <v>108</v>
      </c>
      <c r="BD35" s="549"/>
      <c r="BE35" s="356">
        <v>36</v>
      </c>
      <c r="BF35" s="299">
        <v>2</v>
      </c>
      <c r="BG35" s="356">
        <v>2</v>
      </c>
      <c r="BH35" s="301">
        <v>2</v>
      </c>
      <c r="BI35" s="355"/>
      <c r="BJ35" s="299"/>
      <c r="BK35" s="300"/>
      <c r="BL35" s="299"/>
      <c r="BM35" s="300"/>
      <c r="BO35" s="130">
        <v>2</v>
      </c>
      <c r="BP35" s="130">
        <v>2</v>
      </c>
      <c r="BQ35" s="130">
        <v>2</v>
      </c>
      <c r="BR35" s="130"/>
      <c r="BS35" s="130"/>
      <c r="BT35" s="130"/>
      <c r="BU35" s="130"/>
      <c r="BV35" s="130"/>
      <c r="BW35" s="132"/>
    </row>
    <row r="36" spans="2:75" s="7" customFormat="1" ht="24" customHeight="1">
      <c r="B36" s="530">
        <v>7</v>
      </c>
      <c r="C36" s="531"/>
      <c r="D36" s="358" t="s">
        <v>152</v>
      </c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02">
        <v>3</v>
      </c>
      <c r="AP36" s="245"/>
      <c r="AQ36" s="245"/>
      <c r="AR36" s="300"/>
      <c r="AS36" s="301"/>
      <c r="AT36" s="303">
        <v>4</v>
      </c>
      <c r="AU36" s="298">
        <f t="shared" si="5"/>
        <v>144</v>
      </c>
      <c r="AV36" s="343">
        <f t="shared" si="6"/>
        <v>72</v>
      </c>
      <c r="AW36" s="245">
        <v>36</v>
      </c>
      <c r="AX36" s="245"/>
      <c r="AY36" s="245">
        <v>36</v>
      </c>
      <c r="AZ36" s="357"/>
      <c r="BA36" s="245"/>
      <c r="BB36" s="245"/>
      <c r="BC36" s="549">
        <v>72</v>
      </c>
      <c r="BD36" s="549"/>
      <c r="BE36" s="356">
        <v>12</v>
      </c>
      <c r="BF36" s="299"/>
      <c r="BG36" s="356"/>
      <c r="BH36" s="301">
        <v>4</v>
      </c>
      <c r="BI36" s="355"/>
      <c r="BJ36" s="299"/>
      <c r="BK36" s="300"/>
      <c r="BL36" s="299"/>
      <c r="BM36" s="300"/>
      <c r="BO36" s="130"/>
      <c r="BP36" s="130"/>
      <c r="BQ36" s="130">
        <v>4</v>
      </c>
      <c r="BR36" s="130"/>
      <c r="BS36" s="130"/>
      <c r="BT36" s="130"/>
      <c r="BU36" s="130"/>
      <c r="BV36" s="130"/>
      <c r="BW36" s="132"/>
    </row>
    <row r="37" spans="2:75" s="7" customFormat="1" ht="24" customHeight="1">
      <c r="B37" s="530">
        <v>8</v>
      </c>
      <c r="C37" s="531"/>
      <c r="D37" s="361" t="s">
        <v>240</v>
      </c>
      <c r="E37" s="362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4"/>
      <c r="AP37" s="305"/>
      <c r="AQ37" s="305"/>
      <c r="AR37" s="306"/>
      <c r="AS37" s="307"/>
      <c r="AT37" s="308"/>
      <c r="AU37" s="363"/>
      <c r="AV37" s="364"/>
      <c r="AW37" s="305"/>
      <c r="AX37" s="305"/>
      <c r="AY37" s="305"/>
      <c r="AZ37" s="305"/>
      <c r="BA37" s="305"/>
      <c r="BB37" s="305"/>
      <c r="BC37" s="466"/>
      <c r="BD37" s="467"/>
      <c r="BE37" s="365"/>
      <c r="BF37" s="366"/>
      <c r="BG37" s="365"/>
      <c r="BH37" s="307"/>
      <c r="BI37" s="367"/>
      <c r="BJ37" s="366"/>
      <c r="BK37" s="306"/>
      <c r="BL37" s="366"/>
      <c r="BM37" s="307"/>
      <c r="BO37" s="130"/>
      <c r="BP37" s="130"/>
      <c r="BQ37" s="130"/>
      <c r="BR37" s="130"/>
      <c r="BS37" s="130"/>
      <c r="BT37" s="130"/>
      <c r="BU37" s="130"/>
      <c r="BV37" s="130"/>
      <c r="BW37" s="132"/>
    </row>
    <row r="38" spans="2:75" s="7" customFormat="1" ht="24" customHeight="1">
      <c r="B38" s="530" t="s">
        <v>153</v>
      </c>
      <c r="C38" s="531"/>
      <c r="D38" s="358" t="s">
        <v>161</v>
      </c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02">
        <v>2</v>
      </c>
      <c r="AP38" s="245"/>
      <c r="AQ38" s="245"/>
      <c r="AR38" s="300"/>
      <c r="AS38" s="301"/>
      <c r="AT38" s="303">
        <v>3</v>
      </c>
      <c r="AU38" s="298">
        <f t="shared" si="5"/>
        <v>108</v>
      </c>
      <c r="AV38" s="343">
        <f aca="true" t="shared" si="7" ref="AV38:AV44">SUM(AW38:AZ38)</f>
        <v>54</v>
      </c>
      <c r="AW38" s="245">
        <v>36</v>
      </c>
      <c r="AX38" s="245"/>
      <c r="AY38" s="245">
        <v>18</v>
      </c>
      <c r="AZ38" s="357"/>
      <c r="BA38" s="245"/>
      <c r="BB38" s="245"/>
      <c r="BC38" s="549">
        <v>54</v>
      </c>
      <c r="BD38" s="549"/>
      <c r="BE38" s="356">
        <v>10</v>
      </c>
      <c r="BF38" s="299"/>
      <c r="BG38" s="356">
        <v>3</v>
      </c>
      <c r="BH38" s="301"/>
      <c r="BI38" s="355"/>
      <c r="BJ38" s="299"/>
      <c r="BK38" s="300"/>
      <c r="BL38" s="299"/>
      <c r="BM38" s="300"/>
      <c r="BO38" s="130"/>
      <c r="BP38" s="130">
        <v>3</v>
      </c>
      <c r="BQ38" s="130"/>
      <c r="BR38" s="130"/>
      <c r="BS38" s="130"/>
      <c r="BT38" s="130"/>
      <c r="BU38" s="130"/>
      <c r="BV38" s="130"/>
      <c r="BW38" s="132"/>
    </row>
    <row r="39" spans="2:75" s="7" customFormat="1" ht="24" customHeight="1">
      <c r="B39" s="530" t="s">
        <v>154</v>
      </c>
      <c r="C39" s="531"/>
      <c r="D39" s="358" t="s">
        <v>159</v>
      </c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02"/>
      <c r="AP39" s="245">
        <v>1</v>
      </c>
      <c r="AQ39" s="245"/>
      <c r="AR39" s="300"/>
      <c r="AS39" s="301"/>
      <c r="AT39" s="302">
        <v>3</v>
      </c>
      <c r="AU39" s="298">
        <f t="shared" si="5"/>
        <v>108</v>
      </c>
      <c r="AV39" s="343">
        <f t="shared" si="7"/>
        <v>36</v>
      </c>
      <c r="AW39" s="353">
        <v>18</v>
      </c>
      <c r="AX39" s="245"/>
      <c r="AY39" s="245">
        <v>18</v>
      </c>
      <c r="AZ39" s="354"/>
      <c r="BA39" s="355"/>
      <c r="BB39" s="245"/>
      <c r="BC39" s="547">
        <v>72</v>
      </c>
      <c r="BD39" s="548"/>
      <c r="BE39" s="301">
        <v>10</v>
      </c>
      <c r="BF39" s="299">
        <v>2</v>
      </c>
      <c r="BG39" s="356"/>
      <c r="BH39" s="301"/>
      <c r="BI39" s="355"/>
      <c r="BJ39" s="299"/>
      <c r="BK39" s="300"/>
      <c r="BL39" s="299"/>
      <c r="BM39" s="300"/>
      <c r="BO39" s="130">
        <v>3</v>
      </c>
      <c r="BP39" s="130"/>
      <c r="BQ39" s="130"/>
      <c r="BR39" s="130"/>
      <c r="BS39" s="130"/>
      <c r="BT39" s="130"/>
      <c r="BU39" s="130"/>
      <c r="BV39" s="130"/>
      <c r="BW39" s="132"/>
    </row>
    <row r="40" spans="2:75" s="7" customFormat="1" ht="24" customHeight="1">
      <c r="B40" s="530" t="s">
        <v>160</v>
      </c>
      <c r="C40" s="531"/>
      <c r="D40" s="351" t="s">
        <v>106</v>
      </c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02">
        <v>2</v>
      </c>
      <c r="AP40" s="245">
        <v>1</v>
      </c>
      <c r="AQ40" s="245"/>
      <c r="AR40" s="300"/>
      <c r="AS40" s="301"/>
      <c r="AT40" s="302">
        <v>4</v>
      </c>
      <c r="AU40" s="298">
        <f t="shared" si="5"/>
        <v>144</v>
      </c>
      <c r="AV40" s="343">
        <f t="shared" si="7"/>
        <v>72</v>
      </c>
      <c r="AW40" s="353"/>
      <c r="AX40" s="245"/>
      <c r="AY40" s="245">
        <v>72</v>
      </c>
      <c r="AZ40" s="354"/>
      <c r="BA40" s="355"/>
      <c r="BB40" s="245"/>
      <c r="BC40" s="547">
        <v>72</v>
      </c>
      <c r="BD40" s="548"/>
      <c r="BE40" s="301">
        <v>12</v>
      </c>
      <c r="BF40" s="299">
        <v>2</v>
      </c>
      <c r="BG40" s="356">
        <v>2</v>
      </c>
      <c r="BH40" s="301"/>
      <c r="BI40" s="355"/>
      <c r="BJ40" s="299"/>
      <c r="BK40" s="300"/>
      <c r="BL40" s="299"/>
      <c r="BM40" s="300"/>
      <c r="BO40" s="130">
        <v>2</v>
      </c>
      <c r="BP40" s="130">
        <v>2</v>
      </c>
      <c r="BQ40" s="130"/>
      <c r="BR40" s="130"/>
      <c r="BS40" s="130"/>
      <c r="BT40" s="130"/>
      <c r="BU40" s="130"/>
      <c r="BV40" s="130"/>
      <c r="BW40" s="132"/>
    </row>
    <row r="41" spans="2:75" s="7" customFormat="1" ht="24" customHeight="1">
      <c r="B41" s="530">
        <v>9</v>
      </c>
      <c r="C41" s="531"/>
      <c r="D41" s="358" t="s">
        <v>107</v>
      </c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02"/>
      <c r="AP41" s="245">
        <v>5</v>
      </c>
      <c r="AQ41" s="245"/>
      <c r="AR41" s="300"/>
      <c r="AS41" s="309"/>
      <c r="AT41" s="302">
        <v>3</v>
      </c>
      <c r="AU41" s="298">
        <f t="shared" si="5"/>
        <v>108</v>
      </c>
      <c r="AV41" s="343">
        <f t="shared" si="7"/>
        <v>36</v>
      </c>
      <c r="AW41" s="353">
        <v>18</v>
      </c>
      <c r="AX41" s="245"/>
      <c r="AY41" s="245">
        <v>18</v>
      </c>
      <c r="AZ41" s="354"/>
      <c r="BA41" s="355"/>
      <c r="BB41" s="245"/>
      <c r="BC41" s="547">
        <v>72</v>
      </c>
      <c r="BD41" s="548"/>
      <c r="BE41" s="301">
        <v>10</v>
      </c>
      <c r="BF41" s="299"/>
      <c r="BG41" s="356"/>
      <c r="BH41" s="353"/>
      <c r="BI41" s="355"/>
      <c r="BJ41" s="299">
        <v>2</v>
      </c>
      <c r="BK41" s="356"/>
      <c r="BL41" s="299"/>
      <c r="BM41" s="300"/>
      <c r="BO41" s="130"/>
      <c r="BP41" s="130"/>
      <c r="BQ41" s="130"/>
      <c r="BR41" s="130"/>
      <c r="BS41" s="130">
        <v>3</v>
      </c>
      <c r="BT41" s="130"/>
      <c r="BU41" s="130"/>
      <c r="BV41" s="130"/>
      <c r="BW41" s="132"/>
    </row>
    <row r="42" spans="2:75" s="7" customFormat="1" ht="24" customHeight="1">
      <c r="B42" s="530">
        <v>11</v>
      </c>
      <c r="C42" s="531"/>
      <c r="D42" s="351" t="s">
        <v>170</v>
      </c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299"/>
      <c r="AP42" s="245">
        <v>4</v>
      </c>
      <c r="AQ42" s="245"/>
      <c r="AR42" s="300"/>
      <c r="AS42" s="309"/>
      <c r="AT42" s="302">
        <v>3</v>
      </c>
      <c r="AU42" s="298">
        <f t="shared" si="5"/>
        <v>108</v>
      </c>
      <c r="AV42" s="343">
        <f t="shared" si="7"/>
        <v>36</v>
      </c>
      <c r="AW42" s="353">
        <v>18</v>
      </c>
      <c r="AX42" s="245"/>
      <c r="AY42" s="245">
        <v>18</v>
      </c>
      <c r="AZ42" s="354"/>
      <c r="BA42" s="355"/>
      <c r="BB42" s="245"/>
      <c r="BC42" s="547">
        <v>72</v>
      </c>
      <c r="BD42" s="548"/>
      <c r="BE42" s="301">
        <v>10</v>
      </c>
      <c r="BF42" s="299"/>
      <c r="BG42" s="356"/>
      <c r="BH42" s="353"/>
      <c r="BI42" s="355">
        <v>2</v>
      </c>
      <c r="BJ42" s="299"/>
      <c r="BK42" s="356"/>
      <c r="BL42" s="353"/>
      <c r="BM42" s="300"/>
      <c r="BO42" s="130"/>
      <c r="BP42" s="130"/>
      <c r="BQ42" s="130"/>
      <c r="BR42" s="130">
        <v>3</v>
      </c>
      <c r="BS42" s="130"/>
      <c r="BT42" s="130"/>
      <c r="BU42" s="130"/>
      <c r="BV42" s="130"/>
      <c r="BW42" s="132"/>
    </row>
    <row r="43" spans="2:75" s="7" customFormat="1" ht="24" customHeight="1">
      <c r="B43" s="530">
        <v>12</v>
      </c>
      <c r="C43" s="531"/>
      <c r="D43" s="351" t="s">
        <v>171</v>
      </c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299"/>
      <c r="AP43" s="245">
        <v>4</v>
      </c>
      <c r="AQ43" s="245"/>
      <c r="AR43" s="300"/>
      <c r="AS43" s="309"/>
      <c r="AT43" s="302">
        <v>3</v>
      </c>
      <c r="AU43" s="298">
        <f t="shared" si="5"/>
        <v>108</v>
      </c>
      <c r="AV43" s="343">
        <f t="shared" si="7"/>
        <v>36</v>
      </c>
      <c r="AW43" s="353">
        <v>18</v>
      </c>
      <c r="AX43" s="245"/>
      <c r="AY43" s="245">
        <v>18</v>
      </c>
      <c r="AZ43" s="354"/>
      <c r="BA43" s="355"/>
      <c r="BB43" s="245"/>
      <c r="BC43" s="547">
        <v>72</v>
      </c>
      <c r="BD43" s="548"/>
      <c r="BE43" s="301">
        <v>10</v>
      </c>
      <c r="BF43" s="299"/>
      <c r="BG43" s="356"/>
      <c r="BH43" s="353"/>
      <c r="BI43" s="355">
        <v>2</v>
      </c>
      <c r="BJ43" s="299"/>
      <c r="BK43" s="356"/>
      <c r="BL43" s="353"/>
      <c r="BM43" s="300"/>
      <c r="BO43" s="130"/>
      <c r="BP43" s="130"/>
      <c r="BQ43" s="130"/>
      <c r="BR43" s="130">
        <v>3</v>
      </c>
      <c r="BS43" s="130"/>
      <c r="BT43" s="130"/>
      <c r="BU43" s="130"/>
      <c r="BV43" s="130"/>
      <c r="BW43" s="132"/>
    </row>
    <row r="44" spans="2:75" s="7" customFormat="1" ht="24" customHeight="1">
      <c r="B44" s="530">
        <v>13</v>
      </c>
      <c r="C44" s="531"/>
      <c r="D44" s="351" t="s">
        <v>172</v>
      </c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299"/>
      <c r="AP44" s="245">
        <v>5</v>
      </c>
      <c r="AQ44" s="245">
        <v>5</v>
      </c>
      <c r="AR44" s="300"/>
      <c r="AS44" s="309"/>
      <c r="AT44" s="302">
        <v>4</v>
      </c>
      <c r="AU44" s="298">
        <f t="shared" si="5"/>
        <v>144</v>
      </c>
      <c r="AV44" s="343">
        <f t="shared" si="7"/>
        <v>36</v>
      </c>
      <c r="AW44" s="353">
        <v>18</v>
      </c>
      <c r="AX44" s="245"/>
      <c r="AY44" s="245">
        <v>18</v>
      </c>
      <c r="AZ44" s="354"/>
      <c r="BA44" s="355">
        <v>3</v>
      </c>
      <c r="BB44" s="245"/>
      <c r="BC44" s="547">
        <v>105</v>
      </c>
      <c r="BD44" s="548"/>
      <c r="BE44" s="301"/>
      <c r="BF44" s="299"/>
      <c r="BG44" s="356"/>
      <c r="BH44" s="353"/>
      <c r="BI44" s="355"/>
      <c r="BJ44" s="299">
        <v>2</v>
      </c>
      <c r="BK44" s="356"/>
      <c r="BL44" s="353"/>
      <c r="BM44" s="300"/>
      <c r="BO44" s="130"/>
      <c r="BP44" s="130"/>
      <c r="BQ44" s="130"/>
      <c r="BR44" s="130"/>
      <c r="BS44" s="256">
        <v>4</v>
      </c>
      <c r="BT44" s="254"/>
      <c r="BU44" s="130"/>
      <c r="BV44" s="130"/>
      <c r="BW44" s="132"/>
    </row>
    <row r="45" spans="2:75" s="7" customFormat="1" ht="24" customHeight="1">
      <c r="B45" s="302"/>
      <c r="C45" s="300"/>
      <c r="D45" s="369" t="s">
        <v>241</v>
      </c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299"/>
      <c r="AP45" s="245"/>
      <c r="AQ45" s="245"/>
      <c r="AR45" s="300"/>
      <c r="AS45" s="309"/>
      <c r="AT45" s="302"/>
      <c r="AU45" s="370"/>
      <c r="AV45" s="353"/>
      <c r="AW45" s="353"/>
      <c r="AX45" s="245"/>
      <c r="AY45" s="245"/>
      <c r="AZ45" s="354"/>
      <c r="BA45" s="355"/>
      <c r="BB45" s="245"/>
      <c r="BC45" s="354"/>
      <c r="BD45" s="371"/>
      <c r="BE45" s="301"/>
      <c r="BF45" s="299"/>
      <c r="BG45" s="356"/>
      <c r="BH45" s="353"/>
      <c r="BI45" s="355"/>
      <c r="BJ45" s="299"/>
      <c r="BK45" s="356"/>
      <c r="BL45" s="353"/>
      <c r="BM45" s="300"/>
      <c r="BO45" s="130"/>
      <c r="BP45" s="130"/>
      <c r="BQ45" s="130"/>
      <c r="BR45" s="130"/>
      <c r="BS45" s="130"/>
      <c r="BT45" s="130"/>
      <c r="BU45" s="130"/>
      <c r="BV45" s="130"/>
      <c r="BW45" s="132"/>
    </row>
    <row r="46" spans="2:75" s="7" customFormat="1" ht="24" customHeight="1">
      <c r="B46" s="530">
        <v>14</v>
      </c>
      <c r="C46" s="531"/>
      <c r="D46" s="372" t="s">
        <v>173</v>
      </c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299">
        <v>12</v>
      </c>
      <c r="AP46" s="245"/>
      <c r="AQ46" s="245"/>
      <c r="AR46" s="300"/>
      <c r="AS46" s="309"/>
      <c r="AT46" s="302">
        <v>8</v>
      </c>
      <c r="AU46" s="298">
        <f t="shared" si="5"/>
        <v>288</v>
      </c>
      <c r="AV46" s="343">
        <f>SUM(AW46:AZ46)</f>
        <v>108</v>
      </c>
      <c r="AW46" s="353">
        <v>54</v>
      </c>
      <c r="AX46" s="245"/>
      <c r="AY46" s="245">
        <v>54</v>
      </c>
      <c r="AZ46" s="354"/>
      <c r="BA46" s="355"/>
      <c r="BB46" s="245"/>
      <c r="BC46" s="547">
        <v>180</v>
      </c>
      <c r="BD46" s="548"/>
      <c r="BE46" s="301">
        <v>12</v>
      </c>
      <c r="BF46" s="299">
        <v>3</v>
      </c>
      <c r="BG46" s="356">
        <v>3</v>
      </c>
      <c r="BH46" s="353"/>
      <c r="BI46" s="355"/>
      <c r="BJ46" s="299"/>
      <c r="BK46" s="356"/>
      <c r="BL46" s="353"/>
      <c r="BM46" s="300"/>
      <c r="BO46" s="130">
        <v>4</v>
      </c>
      <c r="BP46" s="130">
        <v>4</v>
      </c>
      <c r="BQ46" s="130"/>
      <c r="BR46" s="130"/>
      <c r="BS46" s="130"/>
      <c r="BT46" s="130"/>
      <c r="BU46" s="130"/>
      <c r="BV46" s="130"/>
      <c r="BW46" s="132"/>
    </row>
    <row r="47" spans="2:75" s="7" customFormat="1" ht="24" customHeight="1">
      <c r="B47" s="530">
        <v>15</v>
      </c>
      <c r="C47" s="531"/>
      <c r="D47" s="372" t="s">
        <v>174</v>
      </c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299"/>
      <c r="AP47" s="245">
        <v>2</v>
      </c>
      <c r="AQ47" s="245"/>
      <c r="AR47" s="300"/>
      <c r="AS47" s="309"/>
      <c r="AT47" s="302">
        <v>3</v>
      </c>
      <c r="AU47" s="298">
        <f t="shared" si="5"/>
        <v>108</v>
      </c>
      <c r="AV47" s="343">
        <f>SUM(AW47:AZ47)</f>
        <v>36</v>
      </c>
      <c r="AW47" s="353">
        <v>18</v>
      </c>
      <c r="AX47" s="245"/>
      <c r="AY47" s="245">
        <v>18</v>
      </c>
      <c r="AZ47" s="354"/>
      <c r="BA47" s="355"/>
      <c r="BB47" s="245"/>
      <c r="BC47" s="547">
        <v>72</v>
      </c>
      <c r="BD47" s="548"/>
      <c r="BE47" s="301">
        <v>10</v>
      </c>
      <c r="BF47" s="299"/>
      <c r="BG47" s="356">
        <v>2</v>
      </c>
      <c r="BH47" s="353"/>
      <c r="BI47" s="355"/>
      <c r="BJ47" s="299"/>
      <c r="BK47" s="356"/>
      <c r="BL47" s="353"/>
      <c r="BM47" s="300"/>
      <c r="BO47" s="130"/>
      <c r="BP47" s="130">
        <v>3</v>
      </c>
      <c r="BQ47" s="130"/>
      <c r="BR47" s="130"/>
      <c r="BS47" s="130"/>
      <c r="BT47" s="130"/>
      <c r="BU47" s="130"/>
      <c r="BV47" s="130"/>
      <c r="BW47" s="132"/>
    </row>
    <row r="48" spans="2:75" s="7" customFormat="1" ht="24" customHeight="1">
      <c r="B48" s="530">
        <v>16</v>
      </c>
      <c r="C48" s="531"/>
      <c r="D48" s="351" t="s">
        <v>175</v>
      </c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299"/>
      <c r="AP48" s="245">
        <v>3</v>
      </c>
      <c r="AQ48" s="245"/>
      <c r="AR48" s="300"/>
      <c r="AS48" s="309"/>
      <c r="AT48" s="302">
        <v>4</v>
      </c>
      <c r="AU48" s="298">
        <f t="shared" si="5"/>
        <v>144</v>
      </c>
      <c r="AV48" s="343">
        <f>SUM(AW48:AZ48)</f>
        <v>36</v>
      </c>
      <c r="AW48" s="353">
        <v>18</v>
      </c>
      <c r="AX48" s="245"/>
      <c r="AY48" s="245">
        <v>18</v>
      </c>
      <c r="AZ48" s="354"/>
      <c r="BA48" s="355"/>
      <c r="BB48" s="245"/>
      <c r="BC48" s="547">
        <v>108</v>
      </c>
      <c r="BD48" s="548"/>
      <c r="BE48" s="301">
        <v>10</v>
      </c>
      <c r="BF48" s="299"/>
      <c r="BG48" s="356"/>
      <c r="BH48" s="353">
        <v>2</v>
      </c>
      <c r="BI48" s="355"/>
      <c r="BJ48" s="299"/>
      <c r="BK48" s="356"/>
      <c r="BL48" s="353"/>
      <c r="BM48" s="300"/>
      <c r="BO48" s="130"/>
      <c r="BP48" s="130"/>
      <c r="BQ48" s="256">
        <v>4</v>
      </c>
      <c r="BR48" s="130"/>
      <c r="BS48" s="130"/>
      <c r="BT48" s="130"/>
      <c r="BU48" s="130"/>
      <c r="BV48" s="130"/>
      <c r="BW48" s="132"/>
    </row>
    <row r="49" spans="2:75" s="7" customFormat="1" ht="24" customHeight="1">
      <c r="B49" s="530">
        <v>17</v>
      </c>
      <c r="C49" s="531"/>
      <c r="D49" s="351" t="s">
        <v>176</v>
      </c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299"/>
      <c r="AP49" s="245">
        <v>3</v>
      </c>
      <c r="AQ49" s="245"/>
      <c r="AR49" s="300"/>
      <c r="AS49" s="309"/>
      <c r="AT49" s="302">
        <v>5</v>
      </c>
      <c r="AU49" s="298">
        <f t="shared" si="5"/>
        <v>180</v>
      </c>
      <c r="AV49" s="343">
        <f>SUM(AW49:AZ49)</f>
        <v>36</v>
      </c>
      <c r="AW49" s="353">
        <v>18</v>
      </c>
      <c r="AX49" s="245"/>
      <c r="AY49" s="245">
        <v>18</v>
      </c>
      <c r="AZ49" s="354"/>
      <c r="BA49" s="355"/>
      <c r="BB49" s="245"/>
      <c r="BC49" s="547">
        <v>144</v>
      </c>
      <c r="BD49" s="548"/>
      <c r="BE49" s="301">
        <v>10</v>
      </c>
      <c r="BF49" s="299"/>
      <c r="BG49" s="356"/>
      <c r="BH49" s="353">
        <v>2</v>
      </c>
      <c r="BI49" s="355"/>
      <c r="BJ49" s="299"/>
      <c r="BK49" s="356"/>
      <c r="BL49" s="353"/>
      <c r="BM49" s="300"/>
      <c r="BO49" s="130"/>
      <c r="BP49" s="130"/>
      <c r="BQ49" s="256">
        <v>5</v>
      </c>
      <c r="BR49" s="130"/>
      <c r="BS49" s="130"/>
      <c r="BT49" s="130"/>
      <c r="BU49" s="130"/>
      <c r="BV49" s="130"/>
      <c r="BW49" s="132"/>
    </row>
    <row r="50" spans="2:75" s="7" customFormat="1" ht="24" customHeight="1">
      <c r="B50" s="530">
        <v>18</v>
      </c>
      <c r="C50" s="531"/>
      <c r="D50" s="351" t="s">
        <v>177</v>
      </c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299">
        <v>4</v>
      </c>
      <c r="AP50" s="245"/>
      <c r="AQ50" s="245"/>
      <c r="AR50" s="300"/>
      <c r="AS50" s="309"/>
      <c r="AT50" s="302">
        <v>3</v>
      </c>
      <c r="AU50" s="298">
        <f t="shared" si="5"/>
        <v>108</v>
      </c>
      <c r="AV50" s="343">
        <f>SUM(AW50:AZ50)</f>
        <v>36</v>
      </c>
      <c r="AW50" s="353">
        <v>18</v>
      </c>
      <c r="AX50" s="245"/>
      <c r="AY50" s="245">
        <v>18</v>
      </c>
      <c r="AZ50" s="354"/>
      <c r="BA50" s="355"/>
      <c r="BB50" s="245"/>
      <c r="BC50" s="547">
        <v>72</v>
      </c>
      <c r="BD50" s="548"/>
      <c r="BE50" s="301">
        <v>10</v>
      </c>
      <c r="BF50" s="299"/>
      <c r="BG50" s="356"/>
      <c r="BH50" s="353"/>
      <c r="BI50" s="355">
        <v>2</v>
      </c>
      <c r="BJ50" s="299"/>
      <c r="BK50" s="356"/>
      <c r="BL50" s="353"/>
      <c r="BM50" s="300"/>
      <c r="BO50" s="130"/>
      <c r="BP50" s="130"/>
      <c r="BQ50" s="130"/>
      <c r="BR50" s="130">
        <v>3</v>
      </c>
      <c r="BS50" s="130"/>
      <c r="BT50" s="130"/>
      <c r="BU50" s="130"/>
      <c r="BV50" s="130"/>
      <c r="BW50" s="132"/>
    </row>
    <row r="51" spans="2:75" s="7" customFormat="1" ht="24" customHeight="1">
      <c r="B51" s="530"/>
      <c r="C51" s="531"/>
      <c r="D51" s="373" t="s">
        <v>242</v>
      </c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299"/>
      <c r="AP51" s="245"/>
      <c r="AQ51" s="245"/>
      <c r="AR51" s="300"/>
      <c r="AS51" s="309"/>
      <c r="AT51" s="302"/>
      <c r="AU51" s="370"/>
      <c r="AV51" s="353"/>
      <c r="AW51" s="353"/>
      <c r="AX51" s="245"/>
      <c r="AY51" s="245"/>
      <c r="AZ51" s="354"/>
      <c r="BA51" s="355"/>
      <c r="BB51" s="245"/>
      <c r="BC51" s="354"/>
      <c r="BD51" s="371"/>
      <c r="BE51" s="301"/>
      <c r="BF51" s="299"/>
      <c r="BG51" s="356"/>
      <c r="BH51" s="353"/>
      <c r="BI51" s="355"/>
      <c r="BJ51" s="299"/>
      <c r="BK51" s="356"/>
      <c r="BL51" s="353"/>
      <c r="BM51" s="300"/>
      <c r="BO51" s="130"/>
      <c r="BP51" s="130"/>
      <c r="BQ51" s="130"/>
      <c r="BR51" s="130"/>
      <c r="BS51" s="130"/>
      <c r="BT51" s="130"/>
      <c r="BU51" s="130"/>
      <c r="BV51" s="130"/>
      <c r="BW51" s="132"/>
    </row>
    <row r="52" spans="2:75" s="7" customFormat="1" ht="24" customHeight="1">
      <c r="B52" s="530">
        <v>19</v>
      </c>
      <c r="C52" s="531"/>
      <c r="D52" s="351" t="s">
        <v>178</v>
      </c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299"/>
      <c r="AP52" s="245">
        <v>2</v>
      </c>
      <c r="AQ52" s="245"/>
      <c r="AR52" s="300"/>
      <c r="AS52" s="309"/>
      <c r="AT52" s="302">
        <v>5</v>
      </c>
      <c r="AU52" s="298">
        <f t="shared" si="5"/>
        <v>180</v>
      </c>
      <c r="AV52" s="343">
        <f>SUM(AW52:AZ52)</f>
        <v>54</v>
      </c>
      <c r="AW52" s="353">
        <v>18</v>
      </c>
      <c r="AX52" s="245">
        <v>36</v>
      </c>
      <c r="AY52" s="245"/>
      <c r="AZ52" s="354"/>
      <c r="BA52" s="355"/>
      <c r="BB52" s="245"/>
      <c r="BC52" s="547">
        <v>126</v>
      </c>
      <c r="BD52" s="548"/>
      <c r="BE52" s="301">
        <v>10</v>
      </c>
      <c r="BF52" s="299"/>
      <c r="BG52" s="356">
        <v>3</v>
      </c>
      <c r="BH52" s="353"/>
      <c r="BI52" s="355"/>
      <c r="BJ52" s="299"/>
      <c r="BK52" s="356"/>
      <c r="BL52" s="353"/>
      <c r="BM52" s="300"/>
      <c r="BO52" s="130"/>
      <c r="BP52" s="254">
        <v>5</v>
      </c>
      <c r="BQ52" s="130"/>
      <c r="BR52" s="130"/>
      <c r="BS52" s="130"/>
      <c r="BT52" s="130"/>
      <c r="BU52" s="130"/>
      <c r="BV52" s="130"/>
      <c r="BW52" s="132"/>
    </row>
    <row r="53" spans="2:75" s="7" customFormat="1" ht="24" customHeight="1">
      <c r="B53" s="530">
        <v>20</v>
      </c>
      <c r="C53" s="531"/>
      <c r="D53" s="351" t="s">
        <v>179</v>
      </c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299"/>
      <c r="AP53" s="245">
        <v>2</v>
      </c>
      <c r="AQ53" s="245"/>
      <c r="AR53" s="300"/>
      <c r="AS53" s="309"/>
      <c r="AT53" s="302">
        <v>4</v>
      </c>
      <c r="AU53" s="298">
        <f t="shared" si="5"/>
        <v>144</v>
      </c>
      <c r="AV53" s="343">
        <f>SUM(AW53:AZ53)</f>
        <v>36</v>
      </c>
      <c r="AW53" s="353">
        <v>18</v>
      </c>
      <c r="AX53" s="245">
        <v>18</v>
      </c>
      <c r="AY53" s="245"/>
      <c r="AZ53" s="354"/>
      <c r="BA53" s="355"/>
      <c r="BB53" s="245"/>
      <c r="BC53" s="547">
        <v>108</v>
      </c>
      <c r="BD53" s="548"/>
      <c r="BE53" s="301">
        <v>10</v>
      </c>
      <c r="BF53" s="299"/>
      <c r="BG53" s="356">
        <v>2</v>
      </c>
      <c r="BH53" s="353"/>
      <c r="BI53" s="355"/>
      <c r="BJ53" s="299"/>
      <c r="BK53" s="356"/>
      <c r="BL53" s="353"/>
      <c r="BM53" s="300"/>
      <c r="BO53" s="130"/>
      <c r="BP53" s="130">
        <v>4</v>
      </c>
      <c r="BQ53" s="130"/>
      <c r="BR53" s="130"/>
      <c r="BS53" s="130"/>
      <c r="BT53" s="130"/>
      <c r="BU53" s="130"/>
      <c r="BV53" s="130"/>
      <c r="BW53" s="132"/>
    </row>
    <row r="54" spans="2:75" s="7" customFormat="1" ht="24" customHeight="1">
      <c r="B54" s="530">
        <v>21</v>
      </c>
      <c r="C54" s="531"/>
      <c r="D54" s="351" t="s">
        <v>188</v>
      </c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299"/>
      <c r="AP54" s="245">
        <v>56</v>
      </c>
      <c r="AQ54" s="245"/>
      <c r="AR54" s="300"/>
      <c r="AS54" s="309"/>
      <c r="AT54" s="302">
        <v>6</v>
      </c>
      <c r="AU54" s="298">
        <f t="shared" si="5"/>
        <v>216</v>
      </c>
      <c r="AV54" s="343">
        <f>SUM(AW54:AZ54)</f>
        <v>90</v>
      </c>
      <c r="AW54" s="353">
        <v>36</v>
      </c>
      <c r="AX54" s="245">
        <v>54</v>
      </c>
      <c r="AY54" s="245"/>
      <c r="AZ54" s="354"/>
      <c r="BA54" s="355"/>
      <c r="BB54" s="245"/>
      <c r="BC54" s="547">
        <v>126</v>
      </c>
      <c r="BD54" s="548"/>
      <c r="BE54" s="301">
        <v>10</v>
      </c>
      <c r="BF54" s="299"/>
      <c r="BG54" s="356"/>
      <c r="BH54" s="353"/>
      <c r="BI54" s="355"/>
      <c r="BJ54" s="299">
        <v>2</v>
      </c>
      <c r="BK54" s="356">
        <v>3</v>
      </c>
      <c r="BL54" s="353"/>
      <c r="BM54" s="300"/>
      <c r="BO54" s="130"/>
      <c r="BP54" s="130"/>
      <c r="BQ54" s="130"/>
      <c r="BR54" s="130"/>
      <c r="BS54" s="130">
        <v>3</v>
      </c>
      <c r="BT54" s="130">
        <v>3</v>
      </c>
      <c r="BU54" s="130"/>
      <c r="BV54" s="130"/>
      <c r="BW54" s="132"/>
    </row>
    <row r="55" spans="2:75" s="7" customFormat="1" ht="24" customHeight="1">
      <c r="B55" s="530"/>
      <c r="C55" s="531"/>
      <c r="D55" s="369" t="s">
        <v>243</v>
      </c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299"/>
      <c r="AP55" s="245"/>
      <c r="AQ55" s="245"/>
      <c r="AR55" s="300"/>
      <c r="AS55" s="309"/>
      <c r="AT55" s="302"/>
      <c r="AU55" s="370"/>
      <c r="AV55" s="353"/>
      <c r="AW55" s="353"/>
      <c r="AX55" s="245"/>
      <c r="AY55" s="245"/>
      <c r="AZ55" s="354"/>
      <c r="BA55" s="355"/>
      <c r="BB55" s="245"/>
      <c r="BC55" s="354"/>
      <c r="BD55" s="371"/>
      <c r="BE55" s="301"/>
      <c r="BF55" s="299"/>
      <c r="BG55" s="356"/>
      <c r="BH55" s="353"/>
      <c r="BI55" s="355"/>
      <c r="BJ55" s="299"/>
      <c r="BK55" s="356"/>
      <c r="BL55" s="353"/>
      <c r="BM55" s="300"/>
      <c r="BO55" s="130"/>
      <c r="BP55" s="130"/>
      <c r="BQ55" s="130"/>
      <c r="BR55" s="130"/>
      <c r="BS55" s="130"/>
      <c r="BT55" s="130"/>
      <c r="BU55" s="130"/>
      <c r="BV55" s="130"/>
      <c r="BW55" s="132"/>
    </row>
    <row r="56" spans="2:75" s="7" customFormat="1" ht="24" customHeight="1">
      <c r="B56" s="530">
        <v>22</v>
      </c>
      <c r="C56" s="531"/>
      <c r="D56" s="351" t="s">
        <v>180</v>
      </c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299">
        <v>1</v>
      </c>
      <c r="AP56" s="245"/>
      <c r="AQ56" s="245"/>
      <c r="AR56" s="300"/>
      <c r="AS56" s="309"/>
      <c r="AT56" s="302">
        <v>5</v>
      </c>
      <c r="AU56" s="298">
        <f t="shared" si="5"/>
        <v>180</v>
      </c>
      <c r="AV56" s="343">
        <f aca="true" t="shared" si="8" ref="AV56:AV61">SUM(AW56:AZ56)</f>
        <v>90</v>
      </c>
      <c r="AW56" s="353">
        <v>54</v>
      </c>
      <c r="AX56" s="245"/>
      <c r="AY56" s="245">
        <v>36</v>
      </c>
      <c r="AZ56" s="354"/>
      <c r="BA56" s="355"/>
      <c r="BB56" s="245"/>
      <c r="BC56" s="547">
        <v>90</v>
      </c>
      <c r="BD56" s="548"/>
      <c r="BE56" s="301">
        <v>18</v>
      </c>
      <c r="BF56" s="299">
        <v>5</v>
      </c>
      <c r="BG56" s="356"/>
      <c r="BH56" s="353"/>
      <c r="BI56" s="355"/>
      <c r="BJ56" s="299"/>
      <c r="BK56" s="356"/>
      <c r="BL56" s="353"/>
      <c r="BM56" s="300"/>
      <c r="BO56" s="130">
        <v>5</v>
      </c>
      <c r="BP56" s="130"/>
      <c r="BQ56" s="130"/>
      <c r="BR56" s="130"/>
      <c r="BS56" s="130"/>
      <c r="BT56" s="130"/>
      <c r="BU56" s="130"/>
      <c r="BV56" s="130"/>
      <c r="BW56" s="132"/>
    </row>
    <row r="57" spans="2:75" s="7" customFormat="1" ht="24" customHeight="1">
      <c r="B57" s="530">
        <v>23</v>
      </c>
      <c r="C57" s="531"/>
      <c r="D57" s="351" t="s">
        <v>181</v>
      </c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299">
        <v>2</v>
      </c>
      <c r="AP57" s="245"/>
      <c r="AQ57" s="245"/>
      <c r="AR57" s="300"/>
      <c r="AS57" s="309"/>
      <c r="AT57" s="302">
        <v>5</v>
      </c>
      <c r="AU57" s="298">
        <f t="shared" si="5"/>
        <v>180</v>
      </c>
      <c r="AV57" s="343">
        <f t="shared" si="8"/>
        <v>90</v>
      </c>
      <c r="AW57" s="353">
        <v>54</v>
      </c>
      <c r="AX57" s="245"/>
      <c r="AY57" s="245">
        <v>36</v>
      </c>
      <c r="AZ57" s="354"/>
      <c r="BA57" s="355"/>
      <c r="BB57" s="245"/>
      <c r="BC57" s="547">
        <v>90</v>
      </c>
      <c r="BD57" s="548"/>
      <c r="BE57" s="301">
        <v>18</v>
      </c>
      <c r="BF57" s="299"/>
      <c r="BG57" s="356">
        <v>5</v>
      </c>
      <c r="BH57" s="353"/>
      <c r="BI57" s="355"/>
      <c r="BJ57" s="299"/>
      <c r="BK57" s="356"/>
      <c r="BL57" s="353"/>
      <c r="BM57" s="300"/>
      <c r="BO57" s="130"/>
      <c r="BP57" s="130">
        <v>5</v>
      </c>
      <c r="BQ57" s="130"/>
      <c r="BR57" s="130"/>
      <c r="BS57" s="130"/>
      <c r="BT57" s="130"/>
      <c r="BU57" s="130"/>
      <c r="BV57" s="130"/>
      <c r="BW57" s="132"/>
    </row>
    <row r="58" spans="2:75" s="7" customFormat="1" ht="24" customHeight="1">
      <c r="B58" s="530">
        <v>24</v>
      </c>
      <c r="C58" s="531"/>
      <c r="D58" s="351" t="s">
        <v>182</v>
      </c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299">
        <v>3</v>
      </c>
      <c r="AP58" s="245"/>
      <c r="AQ58" s="245"/>
      <c r="AR58" s="300"/>
      <c r="AS58" s="309"/>
      <c r="AT58" s="302">
        <v>5</v>
      </c>
      <c r="AU58" s="298">
        <f t="shared" si="5"/>
        <v>180</v>
      </c>
      <c r="AV58" s="343">
        <f t="shared" si="8"/>
        <v>90</v>
      </c>
      <c r="AW58" s="353">
        <v>54</v>
      </c>
      <c r="AX58" s="245"/>
      <c r="AY58" s="245">
        <v>36</v>
      </c>
      <c r="AZ58" s="354"/>
      <c r="BA58" s="355"/>
      <c r="BB58" s="245"/>
      <c r="BC58" s="547">
        <v>90</v>
      </c>
      <c r="BD58" s="548"/>
      <c r="BE58" s="301">
        <v>18</v>
      </c>
      <c r="BF58" s="299"/>
      <c r="BG58" s="356"/>
      <c r="BH58" s="353">
        <v>5</v>
      </c>
      <c r="BI58" s="355"/>
      <c r="BJ58" s="299"/>
      <c r="BK58" s="356"/>
      <c r="BL58" s="353"/>
      <c r="BM58" s="300"/>
      <c r="BO58" s="130"/>
      <c r="BP58" s="130"/>
      <c r="BQ58" s="130">
        <v>5</v>
      </c>
      <c r="BR58" s="130"/>
      <c r="BS58" s="130"/>
      <c r="BT58" s="130"/>
      <c r="BU58" s="130"/>
      <c r="BV58" s="130"/>
      <c r="BW58" s="132"/>
    </row>
    <row r="59" spans="2:75" s="7" customFormat="1" ht="24" customHeight="1">
      <c r="B59" s="530">
        <v>25</v>
      </c>
      <c r="C59" s="531"/>
      <c r="D59" s="372" t="s">
        <v>183</v>
      </c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299">
        <v>4</v>
      </c>
      <c r="AP59" s="245"/>
      <c r="AQ59" s="245"/>
      <c r="AR59" s="300"/>
      <c r="AS59" s="309"/>
      <c r="AT59" s="302">
        <v>5</v>
      </c>
      <c r="AU59" s="298">
        <f t="shared" si="5"/>
        <v>180</v>
      </c>
      <c r="AV59" s="343">
        <f t="shared" si="8"/>
        <v>90</v>
      </c>
      <c r="AW59" s="353">
        <v>54</v>
      </c>
      <c r="AX59" s="245"/>
      <c r="AY59" s="245">
        <v>36</v>
      </c>
      <c r="AZ59" s="354"/>
      <c r="BA59" s="355"/>
      <c r="BB59" s="245"/>
      <c r="BC59" s="547">
        <v>90</v>
      </c>
      <c r="BD59" s="548"/>
      <c r="BE59" s="301">
        <v>18</v>
      </c>
      <c r="BF59" s="299"/>
      <c r="BG59" s="356"/>
      <c r="BH59" s="353"/>
      <c r="BI59" s="355">
        <v>5</v>
      </c>
      <c r="BJ59" s="299"/>
      <c r="BK59" s="356"/>
      <c r="BL59" s="353"/>
      <c r="BM59" s="300"/>
      <c r="BO59" s="130"/>
      <c r="BP59" s="130"/>
      <c r="BQ59" s="130"/>
      <c r="BR59" s="130">
        <v>5</v>
      </c>
      <c r="BS59" s="130"/>
      <c r="BT59" s="130"/>
      <c r="BU59" s="130"/>
      <c r="BV59" s="130"/>
      <c r="BW59" s="132"/>
    </row>
    <row r="60" spans="2:75" s="7" customFormat="1" ht="24" customHeight="1">
      <c r="B60" s="530">
        <v>26</v>
      </c>
      <c r="C60" s="531"/>
      <c r="D60" s="351" t="s">
        <v>184</v>
      </c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299">
        <v>5</v>
      </c>
      <c r="AP60" s="245"/>
      <c r="AQ60" s="245"/>
      <c r="AR60" s="300"/>
      <c r="AS60" s="309"/>
      <c r="AT60" s="302">
        <v>5</v>
      </c>
      <c r="AU60" s="298">
        <f t="shared" si="5"/>
        <v>180</v>
      </c>
      <c r="AV60" s="343">
        <f t="shared" si="8"/>
        <v>90</v>
      </c>
      <c r="AW60" s="353">
        <v>54</v>
      </c>
      <c r="AX60" s="245"/>
      <c r="AY60" s="245">
        <v>36</v>
      </c>
      <c r="AZ60" s="354"/>
      <c r="BA60" s="355"/>
      <c r="BB60" s="245"/>
      <c r="BC60" s="547">
        <v>90</v>
      </c>
      <c r="BD60" s="548"/>
      <c r="BE60" s="301">
        <v>18</v>
      </c>
      <c r="BF60" s="299"/>
      <c r="BG60" s="356"/>
      <c r="BH60" s="353"/>
      <c r="BI60" s="355"/>
      <c r="BJ60" s="299">
        <v>5</v>
      </c>
      <c r="BK60" s="356"/>
      <c r="BL60" s="353"/>
      <c r="BM60" s="300"/>
      <c r="BO60" s="130"/>
      <c r="BP60" s="130"/>
      <c r="BQ60" s="130"/>
      <c r="BR60" s="130"/>
      <c r="BS60" s="130">
        <v>5</v>
      </c>
      <c r="BT60" s="130"/>
      <c r="BU60" s="130"/>
      <c r="BV60" s="130"/>
      <c r="BW60" s="132"/>
    </row>
    <row r="61" spans="2:75" s="7" customFormat="1" ht="24" customHeight="1">
      <c r="B61" s="530">
        <v>27</v>
      </c>
      <c r="C61" s="531"/>
      <c r="D61" s="351" t="s">
        <v>185</v>
      </c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299">
        <v>6</v>
      </c>
      <c r="AP61" s="245"/>
      <c r="AQ61" s="245"/>
      <c r="AR61" s="300"/>
      <c r="AS61" s="309"/>
      <c r="AT61" s="302">
        <v>5</v>
      </c>
      <c r="AU61" s="298">
        <f t="shared" si="5"/>
        <v>180</v>
      </c>
      <c r="AV61" s="343">
        <f t="shared" si="8"/>
        <v>90</v>
      </c>
      <c r="AW61" s="353">
        <v>54</v>
      </c>
      <c r="AX61" s="245"/>
      <c r="AY61" s="245">
        <v>36</v>
      </c>
      <c r="AZ61" s="354"/>
      <c r="BA61" s="355"/>
      <c r="BB61" s="245"/>
      <c r="BC61" s="547">
        <v>90</v>
      </c>
      <c r="BD61" s="548"/>
      <c r="BE61" s="301">
        <v>18</v>
      </c>
      <c r="BF61" s="299"/>
      <c r="BG61" s="356"/>
      <c r="BH61" s="353"/>
      <c r="BI61" s="355"/>
      <c r="BJ61" s="299"/>
      <c r="BK61" s="356">
        <v>5</v>
      </c>
      <c r="BL61" s="353"/>
      <c r="BM61" s="300"/>
      <c r="BO61" s="130"/>
      <c r="BP61" s="130"/>
      <c r="BQ61" s="130"/>
      <c r="BR61" s="130"/>
      <c r="BS61" s="130"/>
      <c r="BT61" s="130">
        <v>5</v>
      </c>
      <c r="BU61" s="130"/>
      <c r="BV61" s="130"/>
      <c r="BW61" s="132"/>
    </row>
    <row r="62" spans="2:75" s="7" customFormat="1" ht="24" customHeight="1">
      <c r="B62" s="530"/>
      <c r="C62" s="531"/>
      <c r="D62" s="373" t="s">
        <v>244</v>
      </c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299"/>
      <c r="AP62" s="245"/>
      <c r="AQ62" s="245"/>
      <c r="AR62" s="300"/>
      <c r="AS62" s="309"/>
      <c r="AT62" s="302"/>
      <c r="AU62" s="370"/>
      <c r="AV62" s="353"/>
      <c r="AW62" s="353"/>
      <c r="AX62" s="245"/>
      <c r="AY62" s="245"/>
      <c r="AZ62" s="354"/>
      <c r="BA62" s="355"/>
      <c r="BB62" s="245"/>
      <c r="BC62" s="354"/>
      <c r="BD62" s="371"/>
      <c r="BE62" s="301"/>
      <c r="BF62" s="299"/>
      <c r="BG62" s="356"/>
      <c r="BH62" s="353"/>
      <c r="BI62" s="355"/>
      <c r="BJ62" s="299"/>
      <c r="BK62" s="356"/>
      <c r="BL62" s="353"/>
      <c r="BM62" s="300"/>
      <c r="BO62" s="130"/>
      <c r="BP62" s="130"/>
      <c r="BQ62" s="130"/>
      <c r="BR62" s="130"/>
      <c r="BS62" s="130"/>
      <c r="BT62" s="130"/>
      <c r="BU62" s="130"/>
      <c r="BV62" s="130"/>
      <c r="BW62" s="132"/>
    </row>
    <row r="63" spans="2:75" s="7" customFormat="1" ht="24" customHeight="1">
      <c r="B63" s="530">
        <v>28</v>
      </c>
      <c r="C63" s="531"/>
      <c r="D63" s="351" t="s">
        <v>230</v>
      </c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299"/>
      <c r="AP63" s="245">
        <v>123456</v>
      </c>
      <c r="AQ63" s="245"/>
      <c r="AR63" s="300"/>
      <c r="AS63" s="309"/>
      <c r="AT63" s="302">
        <v>12</v>
      </c>
      <c r="AU63" s="298">
        <f t="shared" si="5"/>
        <v>432</v>
      </c>
      <c r="AV63" s="343">
        <f>SUM(AW63:AZ63)</f>
        <v>432</v>
      </c>
      <c r="AW63" s="353"/>
      <c r="AX63" s="245">
        <v>432</v>
      </c>
      <c r="AY63" s="245"/>
      <c r="AZ63" s="354"/>
      <c r="BA63" s="355"/>
      <c r="BB63" s="245"/>
      <c r="BC63" s="547"/>
      <c r="BD63" s="548"/>
      <c r="BE63" s="301"/>
      <c r="BF63" s="299">
        <v>4</v>
      </c>
      <c r="BG63" s="356">
        <v>4</v>
      </c>
      <c r="BH63" s="353">
        <v>4</v>
      </c>
      <c r="BI63" s="355">
        <v>4</v>
      </c>
      <c r="BJ63" s="299">
        <v>4</v>
      </c>
      <c r="BK63" s="356">
        <v>4</v>
      </c>
      <c r="BL63" s="353"/>
      <c r="BM63" s="300"/>
      <c r="BO63" s="254">
        <v>2</v>
      </c>
      <c r="BP63" s="254">
        <v>2</v>
      </c>
      <c r="BQ63" s="254">
        <v>2</v>
      </c>
      <c r="BR63" s="254">
        <v>2</v>
      </c>
      <c r="BS63" s="254">
        <v>2</v>
      </c>
      <c r="BT63" s="254">
        <v>2</v>
      </c>
      <c r="BU63" s="130"/>
      <c r="BV63" s="130"/>
      <c r="BW63" s="132"/>
    </row>
    <row r="64" spans="2:75" s="7" customFormat="1" ht="24" customHeight="1">
      <c r="B64" s="530">
        <v>10</v>
      </c>
      <c r="C64" s="531"/>
      <c r="D64" s="358" t="s">
        <v>151</v>
      </c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299"/>
      <c r="AP64" s="245">
        <v>246</v>
      </c>
      <c r="AQ64" s="245"/>
      <c r="AR64" s="300"/>
      <c r="AS64" s="301">
        <v>2</v>
      </c>
      <c r="AT64" s="302">
        <v>2</v>
      </c>
      <c r="AU64" s="298">
        <f>SUM(AV64,BA64:BD64)</f>
        <v>400</v>
      </c>
      <c r="AV64" s="343">
        <f>SUM(AW64:AZ64)</f>
        <v>396</v>
      </c>
      <c r="AW64" s="353"/>
      <c r="AX64" s="353"/>
      <c r="AY64" s="353">
        <v>396</v>
      </c>
      <c r="AZ64" s="368"/>
      <c r="BA64" s="245"/>
      <c r="BB64" s="353"/>
      <c r="BC64" s="547">
        <v>4</v>
      </c>
      <c r="BD64" s="548"/>
      <c r="BE64" s="301"/>
      <c r="BF64" s="299">
        <v>4</v>
      </c>
      <c r="BG64" s="356">
        <v>4</v>
      </c>
      <c r="BH64" s="353">
        <v>4</v>
      </c>
      <c r="BI64" s="355">
        <v>4</v>
      </c>
      <c r="BJ64" s="299">
        <v>4</v>
      </c>
      <c r="BK64" s="356">
        <v>2</v>
      </c>
      <c r="BL64" s="299"/>
      <c r="BM64" s="300"/>
      <c r="BO64" s="130"/>
      <c r="BP64" s="130"/>
      <c r="BQ64" s="130">
        <v>1</v>
      </c>
      <c r="BR64" s="130"/>
      <c r="BS64" s="130"/>
      <c r="BT64" s="130">
        <v>1</v>
      </c>
      <c r="BU64" s="130"/>
      <c r="BV64" s="130"/>
      <c r="BW64" s="132"/>
    </row>
    <row r="65" spans="2:75" s="33" customFormat="1" ht="24" customHeight="1">
      <c r="B65" s="552"/>
      <c r="C65" s="553"/>
      <c r="D65" s="373" t="s">
        <v>120</v>
      </c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5"/>
      <c r="AO65" s="311"/>
      <c r="AP65" s="312"/>
      <c r="AQ65" s="312"/>
      <c r="AR65" s="313"/>
      <c r="AS65" s="309" t="s">
        <v>199</v>
      </c>
      <c r="AT65" s="314">
        <f aca="true" t="shared" si="9" ref="AT65:BC65">SUM(AT66:AT83)</f>
        <v>87</v>
      </c>
      <c r="AU65" s="314">
        <f t="shared" si="9"/>
        <v>3132</v>
      </c>
      <c r="AV65" s="314">
        <f t="shared" si="9"/>
        <v>1332</v>
      </c>
      <c r="AW65" s="376">
        <f t="shared" si="9"/>
        <v>666</v>
      </c>
      <c r="AX65" s="376">
        <f t="shared" si="9"/>
        <v>126</v>
      </c>
      <c r="AY65" s="376">
        <f t="shared" si="9"/>
        <v>540</v>
      </c>
      <c r="AZ65" s="376">
        <f t="shared" si="9"/>
        <v>0</v>
      </c>
      <c r="BA65" s="376">
        <f t="shared" si="9"/>
        <v>15</v>
      </c>
      <c r="BB65" s="376">
        <f t="shared" si="9"/>
        <v>0</v>
      </c>
      <c r="BC65" s="555">
        <f t="shared" si="9"/>
        <v>1785</v>
      </c>
      <c r="BD65" s="556"/>
      <c r="BE65" s="377">
        <f aca="true" t="shared" si="10" ref="BE65:BM65">SUM(BE66:BE83)</f>
        <v>272</v>
      </c>
      <c r="BF65" s="311">
        <f t="shared" si="10"/>
        <v>2</v>
      </c>
      <c r="BG65" s="378">
        <f t="shared" si="10"/>
        <v>0</v>
      </c>
      <c r="BH65" s="314">
        <f t="shared" si="10"/>
        <v>4</v>
      </c>
      <c r="BI65" s="377">
        <f t="shared" si="10"/>
        <v>4</v>
      </c>
      <c r="BJ65" s="314">
        <f t="shared" si="10"/>
        <v>11</v>
      </c>
      <c r="BK65" s="377">
        <f t="shared" si="10"/>
        <v>14</v>
      </c>
      <c r="BL65" s="314">
        <f t="shared" si="10"/>
        <v>26</v>
      </c>
      <c r="BM65" s="312">
        <f t="shared" si="10"/>
        <v>26</v>
      </c>
      <c r="BO65" s="130">
        <f aca="true" t="shared" si="11" ref="BO65:BV65">SUM(BO66:BO101)</f>
        <v>5</v>
      </c>
      <c r="BP65" s="130">
        <f t="shared" si="11"/>
        <v>0</v>
      </c>
      <c r="BQ65" s="130">
        <f t="shared" si="11"/>
        <v>4</v>
      </c>
      <c r="BR65" s="130">
        <f t="shared" si="11"/>
        <v>4</v>
      </c>
      <c r="BS65" s="130">
        <f t="shared" si="11"/>
        <v>12</v>
      </c>
      <c r="BT65" s="130">
        <f t="shared" si="11"/>
        <v>17</v>
      </c>
      <c r="BU65" s="130">
        <f t="shared" si="11"/>
        <v>31</v>
      </c>
      <c r="BV65" s="130">
        <f t="shared" si="11"/>
        <v>14</v>
      </c>
      <c r="BW65" s="132"/>
    </row>
    <row r="66" spans="2:75" s="7" customFormat="1" ht="24" customHeight="1">
      <c r="B66" s="530">
        <v>29</v>
      </c>
      <c r="C66" s="531"/>
      <c r="D66" s="351" t="s">
        <v>189</v>
      </c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79"/>
      <c r="AO66" s="299"/>
      <c r="AP66" s="245">
        <v>1</v>
      </c>
      <c r="AQ66" s="245"/>
      <c r="AR66" s="300"/>
      <c r="AS66" s="301"/>
      <c r="AT66" s="302">
        <v>5</v>
      </c>
      <c r="AU66" s="298">
        <f aca="true" t="shared" si="12" ref="AU66:AU82">SUM(AV66,BA66:BD66)</f>
        <v>180</v>
      </c>
      <c r="AV66" s="343">
        <f aca="true" t="shared" si="13" ref="AV66:AV82">SUM(AW66:AZ66)</f>
        <v>36</v>
      </c>
      <c r="AW66" s="353"/>
      <c r="AX66" s="245"/>
      <c r="AY66" s="245">
        <v>36</v>
      </c>
      <c r="AZ66" s="354"/>
      <c r="BA66" s="355"/>
      <c r="BB66" s="245"/>
      <c r="BC66" s="547">
        <v>144</v>
      </c>
      <c r="BD66" s="548"/>
      <c r="BE66" s="301">
        <v>10</v>
      </c>
      <c r="BF66" s="299">
        <v>2</v>
      </c>
      <c r="BG66" s="356"/>
      <c r="BH66" s="353"/>
      <c r="BI66" s="355"/>
      <c r="BJ66" s="299"/>
      <c r="BK66" s="356"/>
      <c r="BL66" s="353"/>
      <c r="BM66" s="300"/>
      <c r="BO66" s="254">
        <v>5</v>
      </c>
      <c r="BP66" s="130"/>
      <c r="BQ66" s="130"/>
      <c r="BR66" s="130"/>
      <c r="BS66" s="130"/>
      <c r="BT66" s="130"/>
      <c r="BU66" s="130"/>
      <c r="BV66" s="130"/>
      <c r="BW66" s="132"/>
    </row>
    <row r="67" spans="2:75" s="7" customFormat="1" ht="24" customHeight="1">
      <c r="B67" s="530">
        <v>30</v>
      </c>
      <c r="C67" s="531"/>
      <c r="D67" s="351" t="s">
        <v>198</v>
      </c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79"/>
      <c r="AO67" s="299">
        <v>5</v>
      </c>
      <c r="AP67" s="245"/>
      <c r="AQ67" s="245">
        <v>5</v>
      </c>
      <c r="AR67" s="300"/>
      <c r="AS67" s="301"/>
      <c r="AT67" s="302">
        <v>4</v>
      </c>
      <c r="AU67" s="298">
        <f t="shared" si="12"/>
        <v>144</v>
      </c>
      <c r="AV67" s="343">
        <f t="shared" si="13"/>
        <v>72</v>
      </c>
      <c r="AW67" s="353">
        <v>36</v>
      </c>
      <c r="AX67" s="245"/>
      <c r="AY67" s="245">
        <v>36</v>
      </c>
      <c r="AZ67" s="354"/>
      <c r="BA67" s="355">
        <v>3</v>
      </c>
      <c r="BB67" s="245"/>
      <c r="BC67" s="547">
        <v>69</v>
      </c>
      <c r="BD67" s="548"/>
      <c r="BE67" s="301">
        <v>12</v>
      </c>
      <c r="BF67" s="299"/>
      <c r="BG67" s="356"/>
      <c r="BH67" s="353"/>
      <c r="BI67" s="355"/>
      <c r="BJ67" s="299">
        <v>4</v>
      </c>
      <c r="BK67" s="356"/>
      <c r="BL67" s="301"/>
      <c r="BM67" s="356"/>
      <c r="BO67" s="130"/>
      <c r="BP67" s="130"/>
      <c r="BQ67" s="130"/>
      <c r="BR67" s="130"/>
      <c r="BS67" s="130">
        <v>4</v>
      </c>
      <c r="BT67" s="130"/>
      <c r="BU67" s="130"/>
      <c r="BV67" s="130"/>
      <c r="BW67" s="132"/>
    </row>
    <row r="68" spans="2:75" s="7" customFormat="1" ht="24" customHeight="1">
      <c r="B68" s="530"/>
      <c r="C68" s="531"/>
      <c r="D68" s="373" t="s">
        <v>245</v>
      </c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359"/>
      <c r="AJ68" s="359"/>
      <c r="AK68" s="359"/>
      <c r="AL68" s="359"/>
      <c r="AM68" s="359"/>
      <c r="AN68" s="380"/>
      <c r="AO68" s="299"/>
      <c r="AP68" s="245"/>
      <c r="AQ68" s="245"/>
      <c r="AR68" s="300"/>
      <c r="AS68" s="309"/>
      <c r="AT68" s="302"/>
      <c r="AU68" s="370"/>
      <c r="AV68" s="353"/>
      <c r="AW68" s="353"/>
      <c r="AX68" s="245"/>
      <c r="AY68" s="245"/>
      <c r="AZ68" s="354"/>
      <c r="BA68" s="355"/>
      <c r="BB68" s="245"/>
      <c r="BC68" s="547"/>
      <c r="BD68" s="548"/>
      <c r="BE68" s="301"/>
      <c r="BF68" s="299"/>
      <c r="BG68" s="356"/>
      <c r="BH68" s="353"/>
      <c r="BI68" s="355"/>
      <c r="BJ68" s="299"/>
      <c r="BK68" s="356"/>
      <c r="BL68" s="301"/>
      <c r="BM68" s="356"/>
      <c r="BO68" s="130"/>
      <c r="BP68" s="130"/>
      <c r="BQ68" s="130"/>
      <c r="BR68" s="130"/>
      <c r="BS68" s="130"/>
      <c r="BT68" s="130"/>
      <c r="BU68" s="130"/>
      <c r="BV68" s="130"/>
      <c r="BW68" s="132"/>
    </row>
    <row r="69" spans="2:75" s="7" customFormat="1" ht="24" customHeight="1">
      <c r="B69" s="530">
        <v>31</v>
      </c>
      <c r="C69" s="531"/>
      <c r="D69" s="351" t="s">
        <v>190</v>
      </c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80"/>
      <c r="AO69" s="299">
        <v>3</v>
      </c>
      <c r="AP69" s="245"/>
      <c r="AQ69" s="245"/>
      <c r="AR69" s="300"/>
      <c r="AS69" s="309"/>
      <c r="AT69" s="302">
        <v>4</v>
      </c>
      <c r="AU69" s="298">
        <f t="shared" si="12"/>
        <v>144</v>
      </c>
      <c r="AV69" s="343">
        <f t="shared" si="13"/>
        <v>72</v>
      </c>
      <c r="AW69" s="353">
        <v>36</v>
      </c>
      <c r="AX69" s="245"/>
      <c r="AY69" s="245">
        <v>36</v>
      </c>
      <c r="AZ69" s="354"/>
      <c r="BA69" s="355"/>
      <c r="BB69" s="245"/>
      <c r="BC69" s="547">
        <v>72</v>
      </c>
      <c r="BD69" s="548"/>
      <c r="BE69" s="301">
        <v>12</v>
      </c>
      <c r="BF69" s="299"/>
      <c r="BG69" s="356"/>
      <c r="BH69" s="353">
        <v>4</v>
      </c>
      <c r="BI69" s="355"/>
      <c r="BJ69" s="299"/>
      <c r="BK69" s="356"/>
      <c r="BL69" s="301"/>
      <c r="BM69" s="356"/>
      <c r="BO69" s="130"/>
      <c r="BP69" s="130"/>
      <c r="BQ69" s="130">
        <v>4</v>
      </c>
      <c r="BR69" s="130"/>
      <c r="BS69" s="130"/>
      <c r="BT69" s="130"/>
      <c r="BU69" s="130"/>
      <c r="BV69" s="130"/>
      <c r="BW69" s="132"/>
    </row>
    <row r="70" spans="2:75" s="7" customFormat="1" ht="24" customHeight="1">
      <c r="B70" s="530">
        <v>32</v>
      </c>
      <c r="C70" s="531"/>
      <c r="D70" s="351" t="s">
        <v>191</v>
      </c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59"/>
      <c r="AH70" s="359"/>
      <c r="AI70" s="359"/>
      <c r="AJ70" s="359"/>
      <c r="AK70" s="359"/>
      <c r="AL70" s="359"/>
      <c r="AM70" s="359"/>
      <c r="AN70" s="380"/>
      <c r="AO70" s="299">
        <v>4</v>
      </c>
      <c r="AP70" s="245"/>
      <c r="AQ70" s="245"/>
      <c r="AR70" s="300"/>
      <c r="AS70" s="309"/>
      <c r="AT70" s="302">
        <v>4</v>
      </c>
      <c r="AU70" s="298">
        <f t="shared" si="12"/>
        <v>144</v>
      </c>
      <c r="AV70" s="343">
        <f t="shared" si="13"/>
        <v>72</v>
      </c>
      <c r="AW70" s="353">
        <v>36</v>
      </c>
      <c r="AX70" s="245"/>
      <c r="AY70" s="245">
        <v>36</v>
      </c>
      <c r="AZ70" s="354"/>
      <c r="BA70" s="355"/>
      <c r="BB70" s="245"/>
      <c r="BC70" s="547">
        <v>72</v>
      </c>
      <c r="BD70" s="548"/>
      <c r="BE70" s="301">
        <v>12</v>
      </c>
      <c r="BF70" s="299"/>
      <c r="BG70" s="356"/>
      <c r="BH70" s="353"/>
      <c r="BI70" s="355">
        <v>4</v>
      </c>
      <c r="BJ70" s="299"/>
      <c r="BK70" s="356"/>
      <c r="BL70" s="301"/>
      <c r="BM70" s="356"/>
      <c r="BO70" s="130"/>
      <c r="BP70" s="130"/>
      <c r="BQ70" s="130"/>
      <c r="BR70" s="130">
        <v>4</v>
      </c>
      <c r="BS70" s="130"/>
      <c r="BT70" s="130"/>
      <c r="BU70" s="130"/>
      <c r="BV70" s="130"/>
      <c r="BW70" s="132"/>
    </row>
    <row r="71" spans="2:75" s="7" customFormat="1" ht="24" customHeight="1">
      <c r="B71" s="530">
        <v>33</v>
      </c>
      <c r="C71" s="531"/>
      <c r="D71" s="351" t="s">
        <v>192</v>
      </c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  <c r="AM71" s="359"/>
      <c r="AN71" s="380"/>
      <c r="AO71" s="299">
        <v>5</v>
      </c>
      <c r="AP71" s="245"/>
      <c r="AQ71" s="245"/>
      <c r="AR71" s="300"/>
      <c r="AS71" s="309"/>
      <c r="AT71" s="302">
        <v>4</v>
      </c>
      <c r="AU71" s="298">
        <f t="shared" si="12"/>
        <v>144</v>
      </c>
      <c r="AV71" s="343">
        <f t="shared" si="13"/>
        <v>72</v>
      </c>
      <c r="AW71" s="353">
        <v>36</v>
      </c>
      <c r="AX71" s="245"/>
      <c r="AY71" s="245">
        <v>36</v>
      </c>
      <c r="AZ71" s="354"/>
      <c r="BA71" s="355"/>
      <c r="BB71" s="245"/>
      <c r="BC71" s="547">
        <v>72</v>
      </c>
      <c r="BD71" s="548"/>
      <c r="BE71" s="301">
        <v>12</v>
      </c>
      <c r="BF71" s="299"/>
      <c r="BG71" s="356"/>
      <c r="BH71" s="353"/>
      <c r="BI71" s="355"/>
      <c r="BJ71" s="299">
        <v>4</v>
      </c>
      <c r="BK71" s="356"/>
      <c r="BL71" s="301"/>
      <c r="BM71" s="356"/>
      <c r="BO71" s="130"/>
      <c r="BP71" s="130"/>
      <c r="BQ71" s="130"/>
      <c r="BR71" s="130"/>
      <c r="BS71" s="130">
        <v>4</v>
      </c>
      <c r="BT71" s="130"/>
      <c r="BU71" s="130"/>
      <c r="BV71" s="130"/>
      <c r="BW71" s="132"/>
    </row>
    <row r="72" spans="2:75" s="7" customFormat="1" ht="24" customHeight="1">
      <c r="B72" s="530">
        <v>34</v>
      </c>
      <c r="C72" s="531"/>
      <c r="D72" s="351" t="s">
        <v>193</v>
      </c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80"/>
      <c r="AO72" s="299">
        <v>6</v>
      </c>
      <c r="AP72" s="245"/>
      <c r="AQ72" s="245"/>
      <c r="AR72" s="300"/>
      <c r="AS72" s="309"/>
      <c r="AT72" s="302">
        <v>3</v>
      </c>
      <c r="AU72" s="298">
        <f t="shared" si="12"/>
        <v>108</v>
      </c>
      <c r="AV72" s="343">
        <f t="shared" si="13"/>
        <v>36</v>
      </c>
      <c r="AW72" s="353">
        <v>18</v>
      </c>
      <c r="AX72" s="245"/>
      <c r="AY72" s="245">
        <v>18</v>
      </c>
      <c r="AZ72" s="354"/>
      <c r="BA72" s="355"/>
      <c r="BB72" s="245"/>
      <c r="BC72" s="547">
        <v>72</v>
      </c>
      <c r="BD72" s="548"/>
      <c r="BE72" s="301">
        <v>10</v>
      </c>
      <c r="BF72" s="299"/>
      <c r="BG72" s="356"/>
      <c r="BH72" s="353"/>
      <c r="BI72" s="355"/>
      <c r="BJ72" s="299"/>
      <c r="BK72" s="356">
        <v>2</v>
      </c>
      <c r="BL72" s="301"/>
      <c r="BM72" s="356"/>
      <c r="BO72" s="130"/>
      <c r="BP72" s="130"/>
      <c r="BQ72" s="130"/>
      <c r="BR72" s="130"/>
      <c r="BS72" s="130"/>
      <c r="BT72" s="130">
        <v>3</v>
      </c>
      <c r="BU72" s="130"/>
      <c r="BV72" s="130"/>
      <c r="BW72" s="132"/>
    </row>
    <row r="73" spans="2:75" s="7" customFormat="1" ht="24" customHeight="1">
      <c r="B73" s="530">
        <v>35</v>
      </c>
      <c r="C73" s="531"/>
      <c r="D73" s="381" t="s">
        <v>194</v>
      </c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80"/>
      <c r="AO73" s="299">
        <v>7</v>
      </c>
      <c r="AP73" s="245">
        <v>6</v>
      </c>
      <c r="AQ73" s="245"/>
      <c r="AR73" s="300"/>
      <c r="AS73" s="309"/>
      <c r="AT73" s="302">
        <v>5</v>
      </c>
      <c r="AU73" s="298">
        <f t="shared" si="12"/>
        <v>180</v>
      </c>
      <c r="AV73" s="343">
        <f t="shared" si="13"/>
        <v>90</v>
      </c>
      <c r="AW73" s="353">
        <v>54</v>
      </c>
      <c r="AX73" s="245"/>
      <c r="AY73" s="245">
        <v>36</v>
      </c>
      <c r="AZ73" s="354"/>
      <c r="BA73" s="355"/>
      <c r="BB73" s="245"/>
      <c r="BC73" s="547">
        <v>90</v>
      </c>
      <c r="BD73" s="548"/>
      <c r="BE73" s="301">
        <v>18</v>
      </c>
      <c r="BF73" s="299"/>
      <c r="BG73" s="356"/>
      <c r="BH73" s="353"/>
      <c r="BI73" s="355"/>
      <c r="BJ73" s="299"/>
      <c r="BK73" s="356">
        <v>2</v>
      </c>
      <c r="BL73" s="301">
        <v>3</v>
      </c>
      <c r="BM73" s="356"/>
      <c r="BO73" s="130"/>
      <c r="BP73" s="130"/>
      <c r="BQ73" s="130"/>
      <c r="BR73" s="130"/>
      <c r="BS73" s="130"/>
      <c r="BT73" s="130">
        <v>2</v>
      </c>
      <c r="BU73" s="130">
        <v>3</v>
      </c>
      <c r="BV73" s="130"/>
      <c r="BW73" s="132"/>
    </row>
    <row r="74" spans="2:75" s="7" customFormat="1" ht="24" customHeight="1">
      <c r="B74" s="530">
        <v>36</v>
      </c>
      <c r="C74" s="531"/>
      <c r="D74" s="351" t="s">
        <v>195</v>
      </c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80"/>
      <c r="AO74" s="299">
        <v>6</v>
      </c>
      <c r="AP74" s="245"/>
      <c r="AQ74" s="245"/>
      <c r="AR74" s="300"/>
      <c r="AS74" s="309"/>
      <c r="AT74" s="302">
        <v>3</v>
      </c>
      <c r="AU74" s="298">
        <f t="shared" si="12"/>
        <v>108</v>
      </c>
      <c r="AV74" s="343">
        <f t="shared" si="13"/>
        <v>36</v>
      </c>
      <c r="AW74" s="353">
        <v>18</v>
      </c>
      <c r="AX74" s="245"/>
      <c r="AY74" s="245">
        <v>18</v>
      </c>
      <c r="AZ74" s="354"/>
      <c r="BA74" s="355"/>
      <c r="BB74" s="245"/>
      <c r="BC74" s="547">
        <v>72</v>
      </c>
      <c r="BD74" s="548"/>
      <c r="BE74" s="301">
        <v>10</v>
      </c>
      <c r="BF74" s="299"/>
      <c r="BG74" s="356"/>
      <c r="BH74" s="353"/>
      <c r="BI74" s="355"/>
      <c r="BJ74" s="299"/>
      <c r="BK74" s="356">
        <v>2</v>
      </c>
      <c r="BL74" s="301"/>
      <c r="BM74" s="356"/>
      <c r="BO74" s="130"/>
      <c r="BP74" s="130"/>
      <c r="BQ74" s="130"/>
      <c r="BR74" s="130"/>
      <c r="BS74" s="130"/>
      <c r="BT74" s="130">
        <v>3</v>
      </c>
      <c r="BU74" s="130"/>
      <c r="BV74" s="130"/>
      <c r="BW74" s="132"/>
    </row>
    <row r="75" spans="2:75" s="7" customFormat="1" ht="24" customHeight="1">
      <c r="B75" s="530">
        <v>37</v>
      </c>
      <c r="C75" s="531"/>
      <c r="D75" s="351" t="s">
        <v>196</v>
      </c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80"/>
      <c r="AO75" s="299">
        <v>7</v>
      </c>
      <c r="AP75" s="245"/>
      <c r="AQ75" s="245"/>
      <c r="AR75" s="300"/>
      <c r="AS75" s="309"/>
      <c r="AT75" s="302">
        <v>4</v>
      </c>
      <c r="AU75" s="298">
        <f t="shared" si="12"/>
        <v>144</v>
      </c>
      <c r="AV75" s="343">
        <f t="shared" si="13"/>
        <v>72</v>
      </c>
      <c r="AW75" s="353">
        <v>36</v>
      </c>
      <c r="AX75" s="245"/>
      <c r="AY75" s="245">
        <v>36</v>
      </c>
      <c r="AZ75" s="354"/>
      <c r="BA75" s="355"/>
      <c r="BB75" s="245"/>
      <c r="BC75" s="547">
        <v>72</v>
      </c>
      <c r="BD75" s="548"/>
      <c r="BE75" s="301">
        <v>12</v>
      </c>
      <c r="BF75" s="299"/>
      <c r="BG75" s="356"/>
      <c r="BH75" s="353"/>
      <c r="BI75" s="355"/>
      <c r="BJ75" s="299"/>
      <c r="BK75" s="356"/>
      <c r="BL75" s="301">
        <v>4</v>
      </c>
      <c r="BM75" s="356"/>
      <c r="BO75" s="130"/>
      <c r="BP75" s="130"/>
      <c r="BQ75" s="130"/>
      <c r="BR75" s="130"/>
      <c r="BS75" s="130"/>
      <c r="BT75" s="130"/>
      <c r="BU75" s="130">
        <v>4</v>
      </c>
      <c r="BV75" s="130"/>
      <c r="BW75" s="132"/>
    </row>
    <row r="76" spans="2:75" s="7" customFormat="1" ht="24" customHeight="1">
      <c r="B76" s="530">
        <v>38</v>
      </c>
      <c r="C76" s="531"/>
      <c r="D76" s="351" t="s">
        <v>197</v>
      </c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80"/>
      <c r="AO76" s="299">
        <v>8</v>
      </c>
      <c r="AP76" s="245"/>
      <c r="AQ76" s="245"/>
      <c r="AR76" s="300"/>
      <c r="AS76" s="309"/>
      <c r="AT76" s="302">
        <v>4</v>
      </c>
      <c r="AU76" s="298">
        <f t="shared" si="12"/>
        <v>144</v>
      </c>
      <c r="AV76" s="343">
        <f t="shared" si="13"/>
        <v>72</v>
      </c>
      <c r="AW76" s="353">
        <v>36</v>
      </c>
      <c r="AX76" s="245"/>
      <c r="AY76" s="245">
        <v>36</v>
      </c>
      <c r="AZ76" s="354"/>
      <c r="BA76" s="355"/>
      <c r="BB76" s="245"/>
      <c r="BC76" s="547">
        <v>72</v>
      </c>
      <c r="BD76" s="548"/>
      <c r="BE76" s="301">
        <v>12</v>
      </c>
      <c r="BF76" s="299"/>
      <c r="BG76" s="356"/>
      <c r="BH76" s="353"/>
      <c r="BI76" s="355"/>
      <c r="BJ76" s="299"/>
      <c r="BK76" s="356"/>
      <c r="BL76" s="301"/>
      <c r="BM76" s="356">
        <v>8</v>
      </c>
      <c r="BO76" s="130"/>
      <c r="BP76" s="130"/>
      <c r="BQ76" s="130"/>
      <c r="BR76" s="130"/>
      <c r="BS76" s="130"/>
      <c r="BT76" s="130"/>
      <c r="BU76" s="130"/>
      <c r="BV76" s="130">
        <v>4</v>
      </c>
      <c r="BW76" s="132"/>
    </row>
    <row r="77" spans="2:75" s="7" customFormat="1" ht="24" customHeight="1">
      <c r="B77" s="530">
        <v>39</v>
      </c>
      <c r="C77" s="531"/>
      <c r="D77" s="221" t="s">
        <v>206</v>
      </c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80"/>
      <c r="AO77" s="299"/>
      <c r="AP77" s="245">
        <v>6</v>
      </c>
      <c r="AQ77" s="245">
        <v>6</v>
      </c>
      <c r="AR77" s="300"/>
      <c r="AS77" s="309"/>
      <c r="AT77" s="302">
        <v>3</v>
      </c>
      <c r="AU77" s="298">
        <f t="shared" si="12"/>
        <v>108</v>
      </c>
      <c r="AV77" s="343">
        <f t="shared" si="13"/>
        <v>54</v>
      </c>
      <c r="AW77" s="353">
        <v>36</v>
      </c>
      <c r="AX77" s="245"/>
      <c r="AY77" s="245">
        <v>18</v>
      </c>
      <c r="AZ77" s="354"/>
      <c r="BA77" s="355">
        <v>3</v>
      </c>
      <c r="BB77" s="245"/>
      <c r="BC77" s="547">
        <v>51</v>
      </c>
      <c r="BD77" s="548"/>
      <c r="BE77" s="301">
        <v>10</v>
      </c>
      <c r="BF77" s="299"/>
      <c r="BG77" s="356"/>
      <c r="BH77" s="353"/>
      <c r="BI77" s="355"/>
      <c r="BJ77" s="299"/>
      <c r="BK77" s="356">
        <v>3</v>
      </c>
      <c r="BL77" s="301"/>
      <c r="BM77" s="356"/>
      <c r="BO77" s="130"/>
      <c r="BP77" s="130"/>
      <c r="BQ77" s="130"/>
      <c r="BR77" s="130"/>
      <c r="BS77" s="130"/>
      <c r="BT77" s="130">
        <v>3</v>
      </c>
      <c r="BU77" s="130"/>
      <c r="BV77" s="130"/>
      <c r="BW77" s="132"/>
    </row>
    <row r="78" spans="2:75" s="7" customFormat="1" ht="24" customHeight="1">
      <c r="B78" s="530">
        <v>40</v>
      </c>
      <c r="C78" s="531"/>
      <c r="D78" s="222" t="s">
        <v>208</v>
      </c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  <c r="AM78" s="359"/>
      <c r="AN78" s="380"/>
      <c r="AO78" s="299">
        <v>6</v>
      </c>
      <c r="AP78" s="245"/>
      <c r="AQ78" s="245"/>
      <c r="AR78" s="300"/>
      <c r="AS78" s="309"/>
      <c r="AT78" s="302">
        <v>3</v>
      </c>
      <c r="AU78" s="298">
        <f t="shared" si="12"/>
        <v>108</v>
      </c>
      <c r="AV78" s="343">
        <f t="shared" si="13"/>
        <v>54</v>
      </c>
      <c r="AW78" s="353">
        <v>36</v>
      </c>
      <c r="AX78" s="245">
        <v>18</v>
      </c>
      <c r="AY78" s="245"/>
      <c r="AZ78" s="354"/>
      <c r="BA78" s="355"/>
      <c r="BB78" s="245"/>
      <c r="BC78" s="547">
        <v>54</v>
      </c>
      <c r="BD78" s="548"/>
      <c r="BE78" s="301">
        <v>10</v>
      </c>
      <c r="BF78" s="299"/>
      <c r="BG78" s="356"/>
      <c r="BH78" s="353"/>
      <c r="BI78" s="355"/>
      <c r="BJ78" s="299"/>
      <c r="BK78" s="356">
        <v>3</v>
      </c>
      <c r="BL78" s="301"/>
      <c r="BM78" s="356"/>
      <c r="BO78" s="130"/>
      <c r="BP78" s="130"/>
      <c r="BQ78" s="130"/>
      <c r="BR78" s="130"/>
      <c r="BS78" s="130"/>
      <c r="BT78" s="130">
        <v>3</v>
      </c>
      <c r="BU78" s="130"/>
      <c r="BV78" s="130"/>
      <c r="BW78" s="132"/>
    </row>
    <row r="79" spans="2:75" s="7" customFormat="1" ht="24" customHeight="1">
      <c r="B79" s="530">
        <v>41</v>
      </c>
      <c r="C79" s="531"/>
      <c r="D79" s="224" t="s">
        <v>222</v>
      </c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80"/>
      <c r="AO79" s="299">
        <v>5</v>
      </c>
      <c r="AP79" s="245"/>
      <c r="AQ79" s="245"/>
      <c r="AR79" s="300"/>
      <c r="AS79" s="309"/>
      <c r="AT79" s="302">
        <v>4</v>
      </c>
      <c r="AU79" s="298">
        <f t="shared" si="12"/>
        <v>144</v>
      </c>
      <c r="AV79" s="343">
        <f t="shared" si="13"/>
        <v>54</v>
      </c>
      <c r="AW79" s="353">
        <v>36</v>
      </c>
      <c r="AX79" s="245"/>
      <c r="AY79" s="245">
        <v>18</v>
      </c>
      <c r="AZ79" s="354"/>
      <c r="BA79" s="355"/>
      <c r="BB79" s="245"/>
      <c r="BC79" s="547">
        <v>90</v>
      </c>
      <c r="BD79" s="548"/>
      <c r="BE79" s="301">
        <v>10</v>
      </c>
      <c r="BF79" s="299"/>
      <c r="BG79" s="356"/>
      <c r="BH79" s="353"/>
      <c r="BI79" s="355"/>
      <c r="BJ79" s="299">
        <v>3</v>
      </c>
      <c r="BK79" s="356"/>
      <c r="BL79" s="301"/>
      <c r="BM79" s="356"/>
      <c r="BO79" s="130"/>
      <c r="BP79" s="130"/>
      <c r="BQ79" s="130"/>
      <c r="BR79" s="130"/>
      <c r="BS79" s="130">
        <v>4</v>
      </c>
      <c r="BT79" s="130"/>
      <c r="BU79" s="130"/>
      <c r="BV79" s="130"/>
      <c r="BW79" s="132"/>
    </row>
    <row r="80" spans="2:75" s="7" customFormat="1" ht="24" customHeight="1">
      <c r="B80" s="530">
        <v>42</v>
      </c>
      <c r="C80" s="531"/>
      <c r="D80" s="224" t="s">
        <v>209</v>
      </c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80"/>
      <c r="AO80" s="299"/>
      <c r="AP80" s="245">
        <v>7</v>
      </c>
      <c r="AQ80" s="245">
        <v>7</v>
      </c>
      <c r="AR80" s="300"/>
      <c r="AS80" s="309"/>
      <c r="AT80" s="302">
        <v>3</v>
      </c>
      <c r="AU80" s="298">
        <f t="shared" si="12"/>
        <v>108</v>
      </c>
      <c r="AV80" s="343">
        <f t="shared" si="13"/>
        <v>54</v>
      </c>
      <c r="AW80" s="353">
        <v>36</v>
      </c>
      <c r="AX80" s="245"/>
      <c r="AY80" s="245">
        <v>18</v>
      </c>
      <c r="AZ80" s="354"/>
      <c r="BA80" s="355">
        <v>3</v>
      </c>
      <c r="BB80" s="245"/>
      <c r="BC80" s="547">
        <v>51</v>
      </c>
      <c r="BD80" s="548"/>
      <c r="BE80" s="301">
        <v>10</v>
      </c>
      <c r="BF80" s="299"/>
      <c r="BG80" s="356"/>
      <c r="BH80" s="353"/>
      <c r="BI80" s="355"/>
      <c r="BJ80" s="299"/>
      <c r="BK80" s="356"/>
      <c r="BL80" s="301">
        <v>3</v>
      </c>
      <c r="BM80" s="356"/>
      <c r="BO80" s="130"/>
      <c r="BP80" s="130"/>
      <c r="BQ80" s="130"/>
      <c r="BR80" s="130"/>
      <c r="BS80" s="130"/>
      <c r="BT80" s="130"/>
      <c r="BU80" s="130">
        <v>3</v>
      </c>
      <c r="BV80" s="130"/>
      <c r="BW80" s="132"/>
    </row>
    <row r="81" spans="2:75" s="7" customFormat="1" ht="24" customHeight="1">
      <c r="B81" s="530">
        <v>43</v>
      </c>
      <c r="C81" s="531"/>
      <c r="D81" s="224" t="s">
        <v>210</v>
      </c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  <c r="AM81" s="359"/>
      <c r="AN81" s="380"/>
      <c r="AO81" s="299">
        <v>7</v>
      </c>
      <c r="AP81" s="245"/>
      <c r="AQ81" s="245"/>
      <c r="AR81" s="300"/>
      <c r="AS81" s="309"/>
      <c r="AT81" s="302">
        <v>3</v>
      </c>
      <c r="AU81" s="298">
        <f t="shared" si="12"/>
        <v>108</v>
      </c>
      <c r="AV81" s="343">
        <f t="shared" si="13"/>
        <v>54</v>
      </c>
      <c r="AW81" s="353">
        <v>18</v>
      </c>
      <c r="AX81" s="245"/>
      <c r="AY81" s="245">
        <v>36</v>
      </c>
      <c r="AZ81" s="354"/>
      <c r="BA81" s="355"/>
      <c r="BB81" s="245"/>
      <c r="BC81" s="547">
        <v>54</v>
      </c>
      <c r="BD81" s="548"/>
      <c r="BE81" s="301">
        <v>10</v>
      </c>
      <c r="BF81" s="299"/>
      <c r="BG81" s="356"/>
      <c r="BH81" s="353"/>
      <c r="BI81" s="355"/>
      <c r="BJ81" s="299"/>
      <c r="BK81" s="356"/>
      <c r="BL81" s="301">
        <v>3</v>
      </c>
      <c r="BM81" s="356"/>
      <c r="BO81" s="130"/>
      <c r="BP81" s="130"/>
      <c r="BQ81" s="130"/>
      <c r="BR81" s="130"/>
      <c r="BS81" s="130"/>
      <c r="BT81" s="130"/>
      <c r="BU81" s="130">
        <v>3</v>
      </c>
      <c r="BV81" s="130"/>
      <c r="BW81" s="132"/>
    </row>
    <row r="82" spans="2:75" s="7" customFormat="1" ht="24" customHeight="1">
      <c r="B82" s="530">
        <v>44</v>
      </c>
      <c r="C82" s="531"/>
      <c r="D82" s="222" t="s">
        <v>211</v>
      </c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80"/>
      <c r="AO82" s="299"/>
      <c r="AP82" s="245">
        <v>7</v>
      </c>
      <c r="AQ82" s="245"/>
      <c r="AR82" s="300"/>
      <c r="AS82" s="309"/>
      <c r="AT82" s="302">
        <v>3</v>
      </c>
      <c r="AU82" s="298">
        <f t="shared" si="12"/>
        <v>108</v>
      </c>
      <c r="AV82" s="343">
        <f t="shared" si="13"/>
        <v>36</v>
      </c>
      <c r="AW82" s="353">
        <v>18</v>
      </c>
      <c r="AX82" s="245"/>
      <c r="AY82" s="245">
        <v>18</v>
      </c>
      <c r="AZ82" s="354"/>
      <c r="BA82" s="355"/>
      <c r="BB82" s="245"/>
      <c r="BC82" s="547">
        <v>72</v>
      </c>
      <c r="BD82" s="548"/>
      <c r="BE82" s="301">
        <v>10</v>
      </c>
      <c r="BF82" s="299"/>
      <c r="BG82" s="356"/>
      <c r="BH82" s="353"/>
      <c r="BI82" s="355"/>
      <c r="BJ82" s="299"/>
      <c r="BK82" s="356"/>
      <c r="BL82" s="301">
        <v>2</v>
      </c>
      <c r="BM82" s="356"/>
      <c r="BO82" s="130"/>
      <c r="BP82" s="130"/>
      <c r="BQ82" s="130"/>
      <c r="BR82" s="130"/>
      <c r="BS82" s="130"/>
      <c r="BT82" s="130"/>
      <c r="BU82" s="130">
        <v>3</v>
      </c>
      <c r="BV82" s="130"/>
      <c r="BW82" s="132"/>
    </row>
    <row r="83" spans="2:75" s="9" customFormat="1" ht="24" customHeight="1">
      <c r="B83" s="596"/>
      <c r="C83" s="597"/>
      <c r="D83" s="373" t="s">
        <v>237</v>
      </c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5"/>
      <c r="AO83" s="311"/>
      <c r="AP83" s="312"/>
      <c r="AQ83" s="312"/>
      <c r="AR83" s="313"/>
      <c r="AS83" s="309"/>
      <c r="AT83" s="314">
        <f>SUM(AT84,AT86,AT88,AT90,AT92,AT94,AT96,AT98,AT100)</f>
        <v>28</v>
      </c>
      <c r="AU83" s="314">
        <f>SUM(AU84,AU86,AU88,AU90,AU92,AU94,AU96,AU98,AU100)</f>
        <v>1008</v>
      </c>
      <c r="AV83" s="314">
        <f aca="true" t="shared" si="14" ref="AV83:BM83">SUM(AV84,AV86,AV88,AV90,AV92,AV94,AV96,AV98,AV100)</f>
        <v>396</v>
      </c>
      <c r="AW83" s="376">
        <f t="shared" si="14"/>
        <v>180</v>
      </c>
      <c r="AX83" s="376">
        <f t="shared" si="14"/>
        <v>108</v>
      </c>
      <c r="AY83" s="376">
        <f t="shared" si="14"/>
        <v>108</v>
      </c>
      <c r="AZ83" s="376">
        <f t="shared" si="14"/>
        <v>0</v>
      </c>
      <c r="BA83" s="376">
        <f t="shared" si="14"/>
        <v>6</v>
      </c>
      <c r="BB83" s="376">
        <f t="shared" si="14"/>
        <v>0</v>
      </c>
      <c r="BC83" s="555">
        <f t="shared" si="14"/>
        <v>606</v>
      </c>
      <c r="BD83" s="595"/>
      <c r="BE83" s="377">
        <f t="shared" si="14"/>
        <v>92</v>
      </c>
      <c r="BF83" s="314">
        <f t="shared" si="14"/>
        <v>0</v>
      </c>
      <c r="BG83" s="377">
        <f t="shared" si="14"/>
        <v>0</v>
      </c>
      <c r="BH83" s="314">
        <f t="shared" si="14"/>
        <v>0</v>
      </c>
      <c r="BI83" s="377">
        <f t="shared" si="14"/>
        <v>0</v>
      </c>
      <c r="BJ83" s="314">
        <f t="shared" si="14"/>
        <v>0</v>
      </c>
      <c r="BK83" s="377">
        <f t="shared" si="14"/>
        <v>2</v>
      </c>
      <c r="BL83" s="314">
        <f t="shared" si="14"/>
        <v>11</v>
      </c>
      <c r="BM83" s="376">
        <f t="shared" si="14"/>
        <v>18</v>
      </c>
      <c r="BO83" s="130"/>
      <c r="BP83" s="130"/>
      <c r="BQ83" s="130"/>
      <c r="BR83" s="130"/>
      <c r="BS83" s="130"/>
      <c r="BT83" s="130"/>
      <c r="BU83" s="130"/>
      <c r="BV83" s="130"/>
      <c r="BW83" s="132"/>
    </row>
    <row r="84" spans="2:75" s="7" customFormat="1" ht="24" customHeight="1">
      <c r="B84" s="530">
        <v>45</v>
      </c>
      <c r="C84" s="531"/>
      <c r="D84" s="221" t="s">
        <v>212</v>
      </c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352"/>
      <c r="AK84" s="352"/>
      <c r="AL84" s="352"/>
      <c r="AM84" s="352"/>
      <c r="AN84" s="379"/>
      <c r="AO84" s="299"/>
      <c r="AP84" s="245">
        <v>7</v>
      </c>
      <c r="AQ84" s="245"/>
      <c r="AR84" s="300"/>
      <c r="AS84" s="301"/>
      <c r="AT84" s="302">
        <v>3</v>
      </c>
      <c r="AU84" s="298">
        <f aca="true" t="shared" si="15" ref="AU84:AU100">SUM(AV84,BA84:BD84)</f>
        <v>108</v>
      </c>
      <c r="AV84" s="343">
        <f aca="true" t="shared" si="16" ref="AV84:AV100">SUM(AW84:AZ84)</f>
        <v>54</v>
      </c>
      <c r="AW84" s="353">
        <v>18</v>
      </c>
      <c r="AX84" s="245"/>
      <c r="AY84" s="245">
        <v>36</v>
      </c>
      <c r="AZ84" s="354"/>
      <c r="BA84" s="245"/>
      <c r="BB84" s="245"/>
      <c r="BC84" s="547">
        <v>54</v>
      </c>
      <c r="BD84" s="548"/>
      <c r="BE84" s="301">
        <v>10</v>
      </c>
      <c r="BF84" s="299"/>
      <c r="BG84" s="356"/>
      <c r="BH84" s="353"/>
      <c r="BI84" s="355"/>
      <c r="BJ84" s="299"/>
      <c r="BK84" s="356"/>
      <c r="BL84" s="353">
        <v>3</v>
      </c>
      <c r="BM84" s="300"/>
      <c r="BO84" s="130"/>
      <c r="BP84" s="130"/>
      <c r="BQ84" s="130"/>
      <c r="BR84" s="130"/>
      <c r="BS84" s="130"/>
      <c r="BT84" s="130"/>
      <c r="BU84" s="130">
        <v>3</v>
      </c>
      <c r="BV84" s="130"/>
      <c r="BW84" s="132"/>
    </row>
    <row r="85" spans="2:75" s="7" customFormat="1" ht="24" customHeight="1">
      <c r="B85" s="530" t="s">
        <v>200</v>
      </c>
      <c r="C85" s="531"/>
      <c r="D85" s="221" t="s">
        <v>213</v>
      </c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79"/>
      <c r="AO85" s="299"/>
      <c r="AP85" s="245" t="s">
        <v>200</v>
      </c>
      <c r="AQ85" s="245"/>
      <c r="AR85" s="300"/>
      <c r="AS85" s="301"/>
      <c r="AT85" s="302" t="s">
        <v>200</v>
      </c>
      <c r="AU85" s="298" t="s">
        <v>200</v>
      </c>
      <c r="AV85" s="343" t="s">
        <v>200</v>
      </c>
      <c r="AW85" s="353" t="s">
        <v>200</v>
      </c>
      <c r="AX85" s="245"/>
      <c r="AY85" s="245" t="s">
        <v>200</v>
      </c>
      <c r="AZ85" s="354"/>
      <c r="BA85" s="355"/>
      <c r="BB85" s="245"/>
      <c r="BC85" s="547" t="s">
        <v>200</v>
      </c>
      <c r="BD85" s="548"/>
      <c r="BE85" s="301" t="s">
        <v>200</v>
      </c>
      <c r="BF85" s="299"/>
      <c r="BG85" s="356"/>
      <c r="BH85" s="353"/>
      <c r="BI85" s="355"/>
      <c r="BJ85" s="299"/>
      <c r="BK85" s="356"/>
      <c r="BL85" s="353" t="s">
        <v>200</v>
      </c>
      <c r="BM85" s="300"/>
      <c r="BO85" s="130"/>
      <c r="BP85" s="130"/>
      <c r="BQ85" s="130"/>
      <c r="BR85" s="130"/>
      <c r="BS85" s="130"/>
      <c r="BT85" s="130"/>
      <c r="BU85" s="130"/>
      <c r="BV85" s="130"/>
      <c r="BW85" s="132"/>
    </row>
    <row r="86" spans="2:75" s="7" customFormat="1" ht="24" customHeight="1">
      <c r="B86" s="530">
        <v>46</v>
      </c>
      <c r="C86" s="531"/>
      <c r="D86" s="224" t="s">
        <v>207</v>
      </c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79"/>
      <c r="AO86" s="299"/>
      <c r="AP86" s="245">
        <v>8</v>
      </c>
      <c r="AQ86" s="245">
        <v>8</v>
      </c>
      <c r="AR86" s="300"/>
      <c r="AS86" s="301"/>
      <c r="AT86" s="302">
        <v>3</v>
      </c>
      <c r="AU86" s="298">
        <f t="shared" si="15"/>
        <v>108</v>
      </c>
      <c r="AV86" s="343">
        <f t="shared" si="16"/>
        <v>54</v>
      </c>
      <c r="AW86" s="353">
        <v>18</v>
      </c>
      <c r="AX86" s="245">
        <v>36</v>
      </c>
      <c r="AY86" s="245"/>
      <c r="AZ86" s="354"/>
      <c r="BA86" s="355">
        <v>3</v>
      </c>
      <c r="BB86" s="245"/>
      <c r="BC86" s="547">
        <v>51</v>
      </c>
      <c r="BD86" s="548"/>
      <c r="BE86" s="301">
        <v>10</v>
      </c>
      <c r="BF86" s="299"/>
      <c r="BG86" s="356"/>
      <c r="BH86" s="353"/>
      <c r="BI86" s="355"/>
      <c r="BJ86" s="299"/>
      <c r="BK86" s="356"/>
      <c r="BL86" s="353"/>
      <c r="BM86" s="300">
        <v>6</v>
      </c>
      <c r="BO86" s="130"/>
      <c r="BP86" s="130"/>
      <c r="BQ86" s="130"/>
      <c r="BR86" s="130"/>
      <c r="BS86" s="130"/>
      <c r="BT86" s="130"/>
      <c r="BU86" s="130"/>
      <c r="BV86" s="130">
        <v>3</v>
      </c>
      <c r="BW86" s="132"/>
    </row>
    <row r="87" spans="2:75" s="7" customFormat="1" ht="24" customHeight="1">
      <c r="B87" s="530" t="s">
        <v>200</v>
      </c>
      <c r="C87" s="531"/>
      <c r="D87" s="222" t="s">
        <v>225</v>
      </c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79"/>
      <c r="AO87" s="299"/>
      <c r="AP87" s="245" t="s">
        <v>200</v>
      </c>
      <c r="AQ87" s="245"/>
      <c r="AR87" s="300"/>
      <c r="AS87" s="301"/>
      <c r="AT87" s="302" t="s">
        <v>200</v>
      </c>
      <c r="AU87" s="298" t="s">
        <v>200</v>
      </c>
      <c r="AV87" s="343" t="s">
        <v>200</v>
      </c>
      <c r="AW87" s="353" t="s">
        <v>200</v>
      </c>
      <c r="AX87" s="245" t="s">
        <v>200</v>
      </c>
      <c r="AY87" s="245"/>
      <c r="AZ87" s="354"/>
      <c r="BA87" s="355"/>
      <c r="BB87" s="245"/>
      <c r="BC87" s="547" t="s">
        <v>200</v>
      </c>
      <c r="BD87" s="548"/>
      <c r="BE87" s="301" t="s">
        <v>200</v>
      </c>
      <c r="BF87" s="299"/>
      <c r="BG87" s="356"/>
      <c r="BH87" s="353"/>
      <c r="BI87" s="355"/>
      <c r="BJ87" s="299"/>
      <c r="BK87" s="356"/>
      <c r="BL87" s="353"/>
      <c r="BM87" s="300" t="s">
        <v>200</v>
      </c>
      <c r="BO87" s="130"/>
      <c r="BP87" s="130"/>
      <c r="BQ87" s="130"/>
      <c r="BR87" s="130"/>
      <c r="BS87" s="130"/>
      <c r="BT87" s="130"/>
      <c r="BU87" s="130"/>
      <c r="BV87" s="130"/>
      <c r="BW87" s="132"/>
    </row>
    <row r="88" spans="2:75" s="7" customFormat="1" ht="24" customHeight="1">
      <c r="B88" s="530">
        <v>47</v>
      </c>
      <c r="C88" s="531"/>
      <c r="D88" s="221" t="s">
        <v>214</v>
      </c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379"/>
      <c r="AO88" s="299"/>
      <c r="AP88" s="245">
        <v>6</v>
      </c>
      <c r="AQ88" s="245"/>
      <c r="AR88" s="300"/>
      <c r="AS88" s="301"/>
      <c r="AT88" s="302">
        <v>3</v>
      </c>
      <c r="AU88" s="298">
        <f t="shared" si="15"/>
        <v>108</v>
      </c>
      <c r="AV88" s="343">
        <f t="shared" si="16"/>
        <v>36</v>
      </c>
      <c r="AW88" s="353">
        <v>18</v>
      </c>
      <c r="AX88" s="245"/>
      <c r="AY88" s="245">
        <v>18</v>
      </c>
      <c r="AZ88" s="354"/>
      <c r="BA88" s="355"/>
      <c r="BB88" s="245"/>
      <c r="BC88" s="547">
        <v>72</v>
      </c>
      <c r="BD88" s="548"/>
      <c r="BE88" s="301">
        <v>10</v>
      </c>
      <c r="BF88" s="299"/>
      <c r="BG88" s="356"/>
      <c r="BH88" s="353"/>
      <c r="BI88" s="355"/>
      <c r="BJ88" s="299"/>
      <c r="BK88" s="356">
        <v>2</v>
      </c>
      <c r="BL88" s="353"/>
      <c r="BM88" s="300"/>
      <c r="BO88" s="130"/>
      <c r="BP88" s="130"/>
      <c r="BQ88" s="130"/>
      <c r="BR88" s="130"/>
      <c r="BS88" s="130"/>
      <c r="BT88" s="130">
        <v>3</v>
      </c>
      <c r="BU88" s="130"/>
      <c r="BV88" s="130"/>
      <c r="BW88" s="132"/>
    </row>
    <row r="89" spans="2:75" s="7" customFormat="1" ht="24" customHeight="1">
      <c r="B89" s="530" t="s">
        <v>200</v>
      </c>
      <c r="C89" s="531"/>
      <c r="D89" s="224" t="s">
        <v>226</v>
      </c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79"/>
      <c r="AO89" s="299"/>
      <c r="AP89" s="245" t="s">
        <v>200</v>
      </c>
      <c r="AQ89" s="245"/>
      <c r="AR89" s="300"/>
      <c r="AS89" s="301"/>
      <c r="AT89" s="302" t="s">
        <v>200</v>
      </c>
      <c r="AU89" s="298" t="s">
        <v>200</v>
      </c>
      <c r="AV89" s="343" t="s">
        <v>200</v>
      </c>
      <c r="AW89" s="353" t="s">
        <v>200</v>
      </c>
      <c r="AX89" s="245"/>
      <c r="AY89" s="245" t="s">
        <v>200</v>
      </c>
      <c r="AZ89" s="354"/>
      <c r="BA89" s="355"/>
      <c r="BB89" s="245"/>
      <c r="BC89" s="547" t="s">
        <v>200</v>
      </c>
      <c r="BD89" s="548"/>
      <c r="BE89" s="301" t="s">
        <v>200</v>
      </c>
      <c r="BF89" s="299"/>
      <c r="BG89" s="356"/>
      <c r="BH89" s="353"/>
      <c r="BI89" s="355"/>
      <c r="BJ89" s="299"/>
      <c r="BK89" s="356" t="s">
        <v>200</v>
      </c>
      <c r="BL89" s="353"/>
      <c r="BM89" s="300"/>
      <c r="BO89" s="130"/>
      <c r="BP89" s="130"/>
      <c r="BQ89" s="130"/>
      <c r="BR89" s="130"/>
      <c r="BS89" s="130"/>
      <c r="BT89" s="130"/>
      <c r="BU89" s="130"/>
      <c r="BV89" s="130"/>
      <c r="BW89" s="132"/>
    </row>
    <row r="90" spans="2:75" s="7" customFormat="1" ht="24" customHeight="1">
      <c r="B90" s="530">
        <v>48</v>
      </c>
      <c r="C90" s="531"/>
      <c r="D90" s="225" t="s">
        <v>215</v>
      </c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79"/>
      <c r="AO90" s="299"/>
      <c r="AP90" s="245">
        <v>8</v>
      </c>
      <c r="AQ90" s="245"/>
      <c r="AR90" s="300"/>
      <c r="AS90" s="301"/>
      <c r="AT90" s="302">
        <v>3</v>
      </c>
      <c r="AU90" s="298">
        <f t="shared" si="15"/>
        <v>108</v>
      </c>
      <c r="AV90" s="343">
        <f t="shared" si="16"/>
        <v>36</v>
      </c>
      <c r="AW90" s="353">
        <v>18</v>
      </c>
      <c r="AX90" s="245"/>
      <c r="AY90" s="245">
        <v>18</v>
      </c>
      <c r="AZ90" s="354"/>
      <c r="BA90" s="355"/>
      <c r="BB90" s="245"/>
      <c r="BC90" s="547">
        <v>72</v>
      </c>
      <c r="BD90" s="548"/>
      <c r="BE90" s="301">
        <v>10</v>
      </c>
      <c r="BF90" s="299"/>
      <c r="BG90" s="356"/>
      <c r="BH90" s="353"/>
      <c r="BI90" s="355"/>
      <c r="BJ90" s="299"/>
      <c r="BK90" s="356"/>
      <c r="BL90" s="353"/>
      <c r="BM90" s="300">
        <v>4</v>
      </c>
      <c r="BO90" s="130"/>
      <c r="BP90" s="130"/>
      <c r="BQ90" s="130"/>
      <c r="BR90" s="130"/>
      <c r="BS90" s="130"/>
      <c r="BT90" s="130"/>
      <c r="BU90" s="130"/>
      <c r="BV90" s="130">
        <v>3</v>
      </c>
      <c r="BW90" s="132"/>
    </row>
    <row r="91" spans="2:75" s="7" customFormat="1" ht="24" customHeight="1">
      <c r="B91" s="530" t="s">
        <v>200</v>
      </c>
      <c r="C91" s="531"/>
      <c r="D91" s="224" t="s">
        <v>216</v>
      </c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79"/>
      <c r="AO91" s="299"/>
      <c r="AP91" s="245" t="s">
        <v>200</v>
      </c>
      <c r="AQ91" s="245"/>
      <c r="AR91" s="300"/>
      <c r="AS91" s="301"/>
      <c r="AT91" s="302" t="s">
        <v>200</v>
      </c>
      <c r="AU91" s="298" t="s">
        <v>200</v>
      </c>
      <c r="AV91" s="343" t="s">
        <v>200</v>
      </c>
      <c r="AW91" s="353" t="s">
        <v>200</v>
      </c>
      <c r="AX91" s="245"/>
      <c r="AY91" s="245" t="s">
        <v>200</v>
      </c>
      <c r="AZ91" s="354"/>
      <c r="BA91" s="355"/>
      <c r="BB91" s="245"/>
      <c r="BC91" s="547" t="s">
        <v>200</v>
      </c>
      <c r="BD91" s="548"/>
      <c r="BE91" s="301" t="s">
        <v>200</v>
      </c>
      <c r="BF91" s="299"/>
      <c r="BG91" s="356"/>
      <c r="BH91" s="353"/>
      <c r="BI91" s="355"/>
      <c r="BJ91" s="299"/>
      <c r="BK91" s="356"/>
      <c r="BL91" s="353"/>
      <c r="BM91" s="300" t="s">
        <v>200</v>
      </c>
      <c r="BO91" s="130"/>
      <c r="BP91" s="130"/>
      <c r="BQ91" s="130"/>
      <c r="BR91" s="130"/>
      <c r="BS91" s="130"/>
      <c r="BT91" s="130"/>
      <c r="BU91" s="130"/>
      <c r="BV91" s="130"/>
      <c r="BW91" s="132"/>
    </row>
    <row r="92" spans="2:75" s="7" customFormat="1" ht="24" customHeight="1">
      <c r="B92" s="530">
        <v>49</v>
      </c>
      <c r="C92" s="531"/>
      <c r="D92" s="224" t="s">
        <v>224</v>
      </c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52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  <c r="AN92" s="379"/>
      <c r="AO92" s="299"/>
      <c r="AP92" s="245">
        <v>7</v>
      </c>
      <c r="AQ92" s="245"/>
      <c r="AR92" s="300"/>
      <c r="AS92" s="301"/>
      <c r="AT92" s="302">
        <v>3</v>
      </c>
      <c r="AU92" s="298">
        <f t="shared" si="15"/>
        <v>108</v>
      </c>
      <c r="AV92" s="343">
        <f t="shared" si="16"/>
        <v>36</v>
      </c>
      <c r="AW92" s="353">
        <v>18</v>
      </c>
      <c r="AX92" s="245"/>
      <c r="AY92" s="245">
        <v>18</v>
      </c>
      <c r="AZ92" s="354"/>
      <c r="BA92" s="355"/>
      <c r="BB92" s="245"/>
      <c r="BC92" s="547">
        <v>72</v>
      </c>
      <c r="BD92" s="548"/>
      <c r="BE92" s="301">
        <v>10</v>
      </c>
      <c r="BF92" s="299"/>
      <c r="BG92" s="356"/>
      <c r="BH92" s="353"/>
      <c r="BI92" s="355"/>
      <c r="BJ92" s="299"/>
      <c r="BK92" s="356"/>
      <c r="BL92" s="353">
        <v>2</v>
      </c>
      <c r="BM92" s="300"/>
      <c r="BO92" s="130"/>
      <c r="BP92" s="130"/>
      <c r="BQ92" s="130"/>
      <c r="BR92" s="130"/>
      <c r="BS92" s="130"/>
      <c r="BT92" s="130"/>
      <c r="BU92" s="130">
        <v>3</v>
      </c>
      <c r="BV92" s="130"/>
      <c r="BW92" s="132"/>
    </row>
    <row r="93" spans="2:75" s="7" customFormat="1" ht="24" customHeight="1">
      <c r="B93" s="530" t="s">
        <v>200</v>
      </c>
      <c r="C93" s="531"/>
      <c r="D93" s="224" t="s">
        <v>227</v>
      </c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79"/>
      <c r="AO93" s="299"/>
      <c r="AP93" s="245" t="s">
        <v>200</v>
      </c>
      <c r="AQ93" s="245"/>
      <c r="AR93" s="300"/>
      <c r="AS93" s="301"/>
      <c r="AT93" s="302" t="s">
        <v>200</v>
      </c>
      <c r="AU93" s="298" t="s">
        <v>200</v>
      </c>
      <c r="AV93" s="343" t="s">
        <v>200</v>
      </c>
      <c r="AW93" s="353" t="s">
        <v>200</v>
      </c>
      <c r="AX93" s="245"/>
      <c r="AY93" s="245" t="s">
        <v>200</v>
      </c>
      <c r="AZ93" s="354"/>
      <c r="BA93" s="355"/>
      <c r="BB93" s="245"/>
      <c r="BC93" s="547" t="s">
        <v>200</v>
      </c>
      <c r="BD93" s="548"/>
      <c r="BE93" s="301" t="s">
        <v>200</v>
      </c>
      <c r="BF93" s="299"/>
      <c r="BG93" s="356"/>
      <c r="BH93" s="353"/>
      <c r="BI93" s="355"/>
      <c r="BJ93" s="299"/>
      <c r="BK93" s="356"/>
      <c r="BL93" s="353" t="s">
        <v>200</v>
      </c>
      <c r="BM93" s="300"/>
      <c r="BO93" s="130"/>
      <c r="BP93" s="130"/>
      <c r="BQ93" s="130"/>
      <c r="BR93" s="130"/>
      <c r="BS93" s="130"/>
      <c r="BT93" s="130"/>
      <c r="BU93" s="130"/>
      <c r="BV93" s="130"/>
      <c r="BW93" s="132"/>
    </row>
    <row r="94" spans="2:75" s="7" customFormat="1" ht="24" customHeight="1">
      <c r="B94" s="530">
        <v>50</v>
      </c>
      <c r="C94" s="531"/>
      <c r="D94" s="224" t="s">
        <v>219</v>
      </c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79"/>
      <c r="AO94" s="299">
        <v>7</v>
      </c>
      <c r="AP94" s="245"/>
      <c r="AQ94" s="245"/>
      <c r="AR94" s="300"/>
      <c r="AS94" s="301"/>
      <c r="AT94" s="302">
        <v>3</v>
      </c>
      <c r="AU94" s="298">
        <f t="shared" si="15"/>
        <v>108</v>
      </c>
      <c r="AV94" s="343">
        <f t="shared" si="16"/>
        <v>36</v>
      </c>
      <c r="AW94" s="353">
        <v>18</v>
      </c>
      <c r="AX94" s="245">
        <v>18</v>
      </c>
      <c r="AY94" s="245"/>
      <c r="AZ94" s="354"/>
      <c r="BA94" s="355"/>
      <c r="BB94" s="245"/>
      <c r="BC94" s="547">
        <v>72</v>
      </c>
      <c r="BD94" s="548"/>
      <c r="BE94" s="301">
        <v>10</v>
      </c>
      <c r="BF94" s="299"/>
      <c r="BG94" s="356"/>
      <c r="BH94" s="353"/>
      <c r="BI94" s="355"/>
      <c r="BJ94" s="299"/>
      <c r="BK94" s="356"/>
      <c r="BL94" s="353">
        <v>2</v>
      </c>
      <c r="BM94" s="300"/>
      <c r="BO94" s="130"/>
      <c r="BP94" s="130"/>
      <c r="BQ94" s="130"/>
      <c r="BR94" s="130"/>
      <c r="BS94" s="130"/>
      <c r="BT94" s="130"/>
      <c r="BU94" s="130">
        <v>3</v>
      </c>
      <c r="BV94" s="130"/>
      <c r="BW94" s="132"/>
    </row>
    <row r="95" spans="2:75" s="7" customFormat="1" ht="24" customHeight="1">
      <c r="B95" s="530" t="s">
        <v>200</v>
      </c>
      <c r="C95" s="531"/>
      <c r="D95" s="222" t="s">
        <v>228</v>
      </c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79"/>
      <c r="AO95" s="299" t="s">
        <v>200</v>
      </c>
      <c r="AP95" s="245"/>
      <c r="AQ95" s="245"/>
      <c r="AR95" s="300"/>
      <c r="AS95" s="301"/>
      <c r="AT95" s="302" t="s">
        <v>200</v>
      </c>
      <c r="AU95" s="298" t="s">
        <v>200</v>
      </c>
      <c r="AV95" s="343" t="s">
        <v>200</v>
      </c>
      <c r="AW95" s="353" t="s">
        <v>200</v>
      </c>
      <c r="AX95" s="245" t="s">
        <v>200</v>
      </c>
      <c r="AY95" s="245"/>
      <c r="AZ95" s="354"/>
      <c r="BA95" s="355"/>
      <c r="BB95" s="245"/>
      <c r="BC95" s="547" t="s">
        <v>200</v>
      </c>
      <c r="BD95" s="548"/>
      <c r="BE95" s="301" t="s">
        <v>200</v>
      </c>
      <c r="BF95" s="299"/>
      <c r="BG95" s="356"/>
      <c r="BH95" s="353"/>
      <c r="BI95" s="355"/>
      <c r="BJ95" s="299"/>
      <c r="BK95" s="356"/>
      <c r="BL95" s="353" t="s">
        <v>200</v>
      </c>
      <c r="BM95" s="300"/>
      <c r="BO95" s="130"/>
      <c r="BP95" s="130"/>
      <c r="BQ95" s="130"/>
      <c r="BR95" s="130"/>
      <c r="BS95" s="130"/>
      <c r="BT95" s="130"/>
      <c r="BU95" s="130"/>
      <c r="BV95" s="130"/>
      <c r="BW95" s="132"/>
    </row>
    <row r="96" spans="2:75" s="7" customFormat="1" ht="24" customHeight="1">
      <c r="B96" s="530">
        <v>51</v>
      </c>
      <c r="C96" s="531"/>
      <c r="D96" s="223" t="s">
        <v>218</v>
      </c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79"/>
      <c r="AO96" s="299">
        <v>8</v>
      </c>
      <c r="AP96" s="245"/>
      <c r="AQ96" s="245">
        <v>8</v>
      </c>
      <c r="AR96" s="300"/>
      <c r="AS96" s="301"/>
      <c r="AT96" s="302">
        <v>4</v>
      </c>
      <c r="AU96" s="298">
        <f t="shared" si="15"/>
        <v>144</v>
      </c>
      <c r="AV96" s="343">
        <f t="shared" si="16"/>
        <v>72</v>
      </c>
      <c r="AW96" s="353">
        <v>36</v>
      </c>
      <c r="AX96" s="245">
        <v>36</v>
      </c>
      <c r="AY96" s="245"/>
      <c r="AZ96" s="354"/>
      <c r="BA96" s="355">
        <v>3</v>
      </c>
      <c r="BB96" s="245"/>
      <c r="BC96" s="547">
        <v>69</v>
      </c>
      <c r="BD96" s="548"/>
      <c r="BE96" s="301">
        <v>12</v>
      </c>
      <c r="BF96" s="299"/>
      <c r="BG96" s="356"/>
      <c r="BH96" s="353"/>
      <c r="BI96" s="355"/>
      <c r="BJ96" s="299"/>
      <c r="BK96" s="356"/>
      <c r="BL96" s="353"/>
      <c r="BM96" s="300">
        <v>8</v>
      </c>
      <c r="BO96" s="130"/>
      <c r="BP96" s="130"/>
      <c r="BQ96" s="130"/>
      <c r="BR96" s="130"/>
      <c r="BS96" s="130"/>
      <c r="BT96" s="130"/>
      <c r="BU96" s="130"/>
      <c r="BV96" s="130">
        <v>4</v>
      </c>
      <c r="BW96" s="132"/>
    </row>
    <row r="97" spans="2:75" s="7" customFormat="1" ht="24" customHeight="1">
      <c r="B97" s="530" t="s">
        <v>200</v>
      </c>
      <c r="C97" s="531"/>
      <c r="D97" s="224" t="s">
        <v>229</v>
      </c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79"/>
      <c r="AO97" s="299" t="s">
        <v>200</v>
      </c>
      <c r="AP97" s="245"/>
      <c r="AQ97" s="245"/>
      <c r="AR97" s="300"/>
      <c r="AS97" s="301"/>
      <c r="AT97" s="302" t="s">
        <v>200</v>
      </c>
      <c r="AU97" s="298" t="s">
        <v>200</v>
      </c>
      <c r="AV97" s="343" t="s">
        <v>200</v>
      </c>
      <c r="AW97" s="353" t="s">
        <v>200</v>
      </c>
      <c r="AX97" s="245" t="s">
        <v>200</v>
      </c>
      <c r="AY97" s="245"/>
      <c r="AZ97" s="354"/>
      <c r="BA97" s="355"/>
      <c r="BB97" s="245"/>
      <c r="BC97" s="547" t="s">
        <v>200</v>
      </c>
      <c r="BD97" s="548"/>
      <c r="BE97" s="301" t="s">
        <v>200</v>
      </c>
      <c r="BF97" s="299"/>
      <c r="BG97" s="356"/>
      <c r="BH97" s="353"/>
      <c r="BI97" s="355"/>
      <c r="BJ97" s="299"/>
      <c r="BK97" s="356"/>
      <c r="BL97" s="353"/>
      <c r="BM97" s="300" t="s">
        <v>200</v>
      </c>
      <c r="BO97" s="130"/>
      <c r="BP97" s="130"/>
      <c r="BQ97" s="130"/>
      <c r="BR97" s="130"/>
      <c r="BS97" s="130"/>
      <c r="BT97" s="130"/>
      <c r="BU97" s="130"/>
      <c r="BV97" s="130"/>
      <c r="BW97" s="132"/>
    </row>
    <row r="98" spans="2:75" s="7" customFormat="1" ht="24" customHeight="1">
      <c r="B98" s="530">
        <v>52</v>
      </c>
      <c r="C98" s="531"/>
      <c r="D98" s="224" t="s">
        <v>223</v>
      </c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79"/>
      <c r="AO98" s="299"/>
      <c r="AP98" s="245">
        <v>7</v>
      </c>
      <c r="AQ98" s="245"/>
      <c r="AR98" s="300"/>
      <c r="AS98" s="301"/>
      <c r="AT98" s="302">
        <v>3</v>
      </c>
      <c r="AU98" s="298">
        <f t="shared" si="15"/>
        <v>108</v>
      </c>
      <c r="AV98" s="343">
        <f t="shared" si="16"/>
        <v>36</v>
      </c>
      <c r="AW98" s="353">
        <v>18</v>
      </c>
      <c r="AX98" s="245"/>
      <c r="AY98" s="245">
        <v>18</v>
      </c>
      <c r="AZ98" s="354"/>
      <c r="BA98" s="355"/>
      <c r="BB98" s="245"/>
      <c r="BC98" s="547">
        <v>72</v>
      </c>
      <c r="BD98" s="548"/>
      <c r="BE98" s="301">
        <v>10</v>
      </c>
      <c r="BF98" s="299"/>
      <c r="BG98" s="356"/>
      <c r="BH98" s="353"/>
      <c r="BI98" s="355"/>
      <c r="BJ98" s="299"/>
      <c r="BK98" s="356"/>
      <c r="BL98" s="353">
        <v>2</v>
      </c>
      <c r="BM98" s="300"/>
      <c r="BO98" s="130"/>
      <c r="BP98" s="130"/>
      <c r="BQ98" s="130"/>
      <c r="BR98" s="130"/>
      <c r="BS98" s="130"/>
      <c r="BT98" s="130"/>
      <c r="BU98" s="130">
        <v>3</v>
      </c>
      <c r="BV98" s="130"/>
      <c r="BW98" s="132"/>
    </row>
    <row r="99" spans="2:75" s="7" customFormat="1" ht="24" customHeight="1">
      <c r="B99" s="530" t="s">
        <v>200</v>
      </c>
      <c r="C99" s="531"/>
      <c r="D99" s="222" t="s">
        <v>221</v>
      </c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79"/>
      <c r="AO99" s="299"/>
      <c r="AP99" s="245" t="s">
        <v>200</v>
      </c>
      <c r="AQ99" s="245"/>
      <c r="AR99" s="300"/>
      <c r="AS99" s="301"/>
      <c r="AT99" s="302" t="s">
        <v>200</v>
      </c>
      <c r="AU99" s="298" t="s">
        <v>200</v>
      </c>
      <c r="AV99" s="343" t="s">
        <v>200</v>
      </c>
      <c r="AW99" s="353" t="s">
        <v>200</v>
      </c>
      <c r="AX99" s="245"/>
      <c r="AY99" s="245" t="s">
        <v>200</v>
      </c>
      <c r="AZ99" s="354"/>
      <c r="BA99" s="355"/>
      <c r="BB99" s="245"/>
      <c r="BC99" s="547" t="s">
        <v>200</v>
      </c>
      <c r="BD99" s="548"/>
      <c r="BE99" s="301" t="s">
        <v>200</v>
      </c>
      <c r="BF99" s="299"/>
      <c r="BG99" s="356"/>
      <c r="BH99" s="353"/>
      <c r="BI99" s="355"/>
      <c r="BJ99" s="299"/>
      <c r="BK99" s="356"/>
      <c r="BL99" s="353" t="s">
        <v>200</v>
      </c>
      <c r="BM99" s="300"/>
      <c r="BO99" s="130"/>
      <c r="BP99" s="130"/>
      <c r="BQ99" s="130"/>
      <c r="BR99" s="130"/>
      <c r="BS99" s="130"/>
      <c r="BT99" s="130"/>
      <c r="BU99" s="130"/>
      <c r="BV99" s="130"/>
      <c r="BW99" s="132"/>
    </row>
    <row r="100" spans="2:75" s="7" customFormat="1" ht="24" customHeight="1">
      <c r="B100" s="530">
        <v>53</v>
      </c>
      <c r="C100" s="531"/>
      <c r="D100" s="222" t="s">
        <v>217</v>
      </c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79"/>
      <c r="AO100" s="299"/>
      <c r="AP100" s="245">
        <v>7</v>
      </c>
      <c r="AQ100" s="245"/>
      <c r="AR100" s="300"/>
      <c r="AS100" s="301"/>
      <c r="AT100" s="302">
        <v>3</v>
      </c>
      <c r="AU100" s="298">
        <f t="shared" si="15"/>
        <v>108</v>
      </c>
      <c r="AV100" s="343">
        <f t="shared" si="16"/>
        <v>36</v>
      </c>
      <c r="AW100" s="353">
        <v>18</v>
      </c>
      <c r="AX100" s="245">
        <v>18</v>
      </c>
      <c r="AY100" s="245"/>
      <c r="AZ100" s="354"/>
      <c r="BA100" s="355"/>
      <c r="BB100" s="245"/>
      <c r="BC100" s="547">
        <v>72</v>
      </c>
      <c r="BD100" s="548"/>
      <c r="BE100" s="301">
        <v>10</v>
      </c>
      <c r="BF100" s="299"/>
      <c r="BG100" s="356"/>
      <c r="BH100" s="353"/>
      <c r="BI100" s="355"/>
      <c r="BJ100" s="299"/>
      <c r="BK100" s="356"/>
      <c r="BL100" s="353">
        <v>2</v>
      </c>
      <c r="BM100" s="300"/>
      <c r="BO100" s="130"/>
      <c r="BP100" s="130"/>
      <c r="BQ100" s="130"/>
      <c r="BR100" s="130"/>
      <c r="BS100" s="130"/>
      <c r="BT100" s="130"/>
      <c r="BU100" s="130">
        <v>3</v>
      </c>
      <c r="BV100" s="130"/>
      <c r="BW100" s="132"/>
    </row>
    <row r="101" spans="2:75" s="7" customFormat="1" ht="24" customHeight="1" thickBot="1">
      <c r="B101" s="530" t="s">
        <v>200</v>
      </c>
      <c r="C101" s="531"/>
      <c r="D101" s="224" t="s">
        <v>220</v>
      </c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79"/>
      <c r="AO101" s="299"/>
      <c r="AP101" s="245" t="s">
        <v>200</v>
      </c>
      <c r="AQ101" s="245"/>
      <c r="AR101" s="300"/>
      <c r="AS101" s="301"/>
      <c r="AT101" s="302" t="s">
        <v>200</v>
      </c>
      <c r="AU101" s="298" t="s">
        <v>200</v>
      </c>
      <c r="AV101" s="343" t="s">
        <v>200</v>
      </c>
      <c r="AW101" s="353" t="s">
        <v>200</v>
      </c>
      <c r="AX101" s="245" t="s">
        <v>200</v>
      </c>
      <c r="AY101" s="245"/>
      <c r="AZ101" s="354"/>
      <c r="BA101" s="355"/>
      <c r="BB101" s="245"/>
      <c r="BC101" s="547" t="s">
        <v>200</v>
      </c>
      <c r="BD101" s="548"/>
      <c r="BE101" s="301" t="s">
        <v>200</v>
      </c>
      <c r="BF101" s="299"/>
      <c r="BG101" s="356"/>
      <c r="BH101" s="353"/>
      <c r="BI101" s="355"/>
      <c r="BJ101" s="299"/>
      <c r="BK101" s="356"/>
      <c r="BL101" s="353" t="s">
        <v>200</v>
      </c>
      <c r="BM101" s="300"/>
      <c r="BO101" s="130"/>
      <c r="BP101" s="130"/>
      <c r="BQ101" s="130"/>
      <c r="BR101" s="130"/>
      <c r="BS101" s="130"/>
      <c r="BT101" s="130"/>
      <c r="BU101" s="130"/>
      <c r="BV101" s="130"/>
      <c r="BW101" s="132"/>
    </row>
    <row r="102" spans="1:75" s="8" customFormat="1" ht="24" customHeight="1" thickBot="1" thickTop="1">
      <c r="A102" s="3"/>
      <c r="B102" s="382"/>
      <c r="C102" s="383"/>
      <c r="D102" s="435" t="s">
        <v>235</v>
      </c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  <c r="T102" s="436"/>
      <c r="U102" s="436"/>
      <c r="V102" s="436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  <c r="AG102" s="436"/>
      <c r="AH102" s="436"/>
      <c r="AI102" s="436"/>
      <c r="AJ102" s="436"/>
      <c r="AK102" s="436"/>
      <c r="AL102" s="436"/>
      <c r="AM102" s="436"/>
      <c r="AN102" s="437"/>
      <c r="AO102" s="384"/>
      <c r="AP102" s="385"/>
      <c r="AQ102" s="385"/>
      <c r="AR102" s="386"/>
      <c r="AS102" s="383"/>
      <c r="AT102" s="335">
        <f aca="true" t="shared" si="17" ref="AT102:BC102">AT28</f>
        <v>219</v>
      </c>
      <c r="AU102" s="335">
        <f t="shared" si="17"/>
        <v>8212</v>
      </c>
      <c r="AV102" s="335">
        <f t="shared" si="17"/>
        <v>3906</v>
      </c>
      <c r="AW102" s="335">
        <f t="shared" si="17"/>
        <v>1512</v>
      </c>
      <c r="AX102" s="335">
        <f t="shared" si="17"/>
        <v>666</v>
      </c>
      <c r="AY102" s="335">
        <f t="shared" si="17"/>
        <v>1728</v>
      </c>
      <c r="AZ102" s="335">
        <f t="shared" si="17"/>
        <v>0</v>
      </c>
      <c r="BA102" s="335">
        <f t="shared" si="17"/>
        <v>18</v>
      </c>
      <c r="BB102" s="335">
        <f t="shared" si="17"/>
        <v>0</v>
      </c>
      <c r="BC102" s="446">
        <f t="shared" si="17"/>
        <v>4288</v>
      </c>
      <c r="BD102" s="448"/>
      <c r="BE102" s="335">
        <f aca="true" t="shared" si="18" ref="BE102:BM102">BE28</f>
        <v>624</v>
      </c>
      <c r="BF102" s="335">
        <f t="shared" si="18"/>
        <v>30</v>
      </c>
      <c r="BG102" s="335">
        <f t="shared" si="18"/>
        <v>30</v>
      </c>
      <c r="BH102" s="335">
        <f t="shared" si="18"/>
        <v>30</v>
      </c>
      <c r="BI102" s="335">
        <f t="shared" si="18"/>
        <v>30</v>
      </c>
      <c r="BJ102" s="335">
        <f t="shared" si="18"/>
        <v>30</v>
      </c>
      <c r="BK102" s="335">
        <f t="shared" si="18"/>
        <v>28</v>
      </c>
      <c r="BL102" s="335">
        <f t="shared" si="18"/>
        <v>26</v>
      </c>
      <c r="BM102" s="335">
        <f t="shared" si="18"/>
        <v>26</v>
      </c>
      <c r="BO102" s="131"/>
      <c r="BP102" s="131"/>
      <c r="BQ102" s="131"/>
      <c r="BR102" s="131"/>
      <c r="BS102" s="131"/>
      <c r="BT102" s="131"/>
      <c r="BU102" s="131"/>
      <c r="BV102" s="131"/>
      <c r="BW102" s="133"/>
    </row>
    <row r="103" spans="2:75" s="8" customFormat="1" ht="24" customHeight="1" thickBot="1" thickTop="1">
      <c r="B103" s="446" t="s">
        <v>147</v>
      </c>
      <c r="C103" s="447"/>
      <c r="D103" s="382" t="s">
        <v>148</v>
      </c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5"/>
      <c r="AH103" s="395"/>
      <c r="AI103" s="395"/>
      <c r="AJ103" s="395"/>
      <c r="AK103" s="395"/>
      <c r="AL103" s="395"/>
      <c r="AM103" s="395"/>
      <c r="AN103" s="396"/>
      <c r="AO103" s="384"/>
      <c r="AP103" s="385"/>
      <c r="AQ103" s="385"/>
      <c r="AR103" s="386"/>
      <c r="AS103" s="397" t="s">
        <v>203</v>
      </c>
      <c r="AT103" s="335">
        <v>12</v>
      </c>
      <c r="AU103" s="387">
        <v>432</v>
      </c>
      <c r="AV103" s="388"/>
      <c r="AW103" s="388"/>
      <c r="AX103" s="385"/>
      <c r="AY103" s="385"/>
      <c r="AZ103" s="389"/>
      <c r="BA103" s="390"/>
      <c r="BB103" s="385"/>
      <c r="BC103" s="468">
        <v>432</v>
      </c>
      <c r="BD103" s="469"/>
      <c r="BE103" s="383"/>
      <c r="BF103" s="384"/>
      <c r="BG103" s="391"/>
      <c r="BH103" s="392"/>
      <c r="BI103" s="393"/>
      <c r="BJ103" s="384"/>
      <c r="BK103" s="391"/>
      <c r="BL103" s="394"/>
      <c r="BM103" s="391"/>
      <c r="BO103" s="131"/>
      <c r="BP103" s="131"/>
      <c r="BQ103" s="131"/>
      <c r="BR103" s="131"/>
      <c r="BS103" s="131"/>
      <c r="BT103" s="131"/>
      <c r="BU103" s="131"/>
      <c r="BV103" s="131"/>
      <c r="BW103" s="133"/>
    </row>
    <row r="104" spans="2:75" s="8" customFormat="1" ht="24" customHeight="1" thickBot="1" thickTop="1">
      <c r="B104" s="335"/>
      <c r="C104" s="383"/>
      <c r="D104" s="382" t="s">
        <v>120</v>
      </c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395"/>
      <c r="AG104" s="395"/>
      <c r="AH104" s="395"/>
      <c r="AI104" s="395"/>
      <c r="AJ104" s="395"/>
      <c r="AK104" s="395"/>
      <c r="AL104" s="395"/>
      <c r="AM104" s="395"/>
      <c r="AN104" s="396"/>
      <c r="AO104" s="384"/>
      <c r="AP104" s="385"/>
      <c r="AQ104" s="385"/>
      <c r="AR104" s="386"/>
      <c r="AS104" s="398" t="s">
        <v>203</v>
      </c>
      <c r="AT104" s="399">
        <v>12</v>
      </c>
      <c r="AU104" s="400">
        <v>432</v>
      </c>
      <c r="AV104" s="392"/>
      <c r="AW104" s="392"/>
      <c r="AX104" s="401"/>
      <c r="AY104" s="401"/>
      <c r="AZ104" s="402"/>
      <c r="BA104" s="393"/>
      <c r="BB104" s="401"/>
      <c r="BC104" s="550">
        <v>432</v>
      </c>
      <c r="BD104" s="551"/>
      <c r="BE104" s="383"/>
      <c r="BF104" s="384"/>
      <c r="BG104" s="391"/>
      <c r="BH104" s="392"/>
      <c r="BI104" s="393"/>
      <c r="BJ104" s="384"/>
      <c r="BK104" s="391"/>
      <c r="BL104" s="394"/>
      <c r="BM104" s="391"/>
      <c r="BO104" s="131"/>
      <c r="BP104" s="131"/>
      <c r="BQ104" s="131"/>
      <c r="BR104" s="131"/>
      <c r="BS104" s="131"/>
      <c r="BT104" s="131"/>
      <c r="BU104" s="131"/>
      <c r="BV104" s="131"/>
      <c r="BW104" s="133"/>
    </row>
    <row r="105" spans="2:75" s="8" customFormat="1" ht="24" customHeight="1" thickBot="1" thickTop="1">
      <c r="B105" s="335"/>
      <c r="C105" s="383"/>
      <c r="D105" s="382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K105" s="395"/>
      <c r="AL105" s="395"/>
      <c r="AM105" s="395"/>
      <c r="AN105" s="396"/>
      <c r="AO105" s="384"/>
      <c r="AP105" s="385"/>
      <c r="AQ105" s="385"/>
      <c r="AR105" s="386"/>
      <c r="AS105" s="397"/>
      <c r="AT105" s="335"/>
      <c r="AU105" s="387"/>
      <c r="AV105" s="388"/>
      <c r="AW105" s="388"/>
      <c r="AX105" s="385"/>
      <c r="AY105" s="385"/>
      <c r="AZ105" s="389"/>
      <c r="BA105" s="390"/>
      <c r="BB105" s="385"/>
      <c r="BC105" s="389"/>
      <c r="BD105" s="403"/>
      <c r="BE105" s="383"/>
      <c r="BF105" s="384"/>
      <c r="BG105" s="391"/>
      <c r="BH105" s="392"/>
      <c r="BI105" s="393"/>
      <c r="BJ105" s="384"/>
      <c r="BK105" s="391"/>
      <c r="BL105" s="394"/>
      <c r="BM105" s="391"/>
      <c r="BO105" s="131"/>
      <c r="BP105" s="131"/>
      <c r="BQ105" s="131"/>
      <c r="BR105" s="131">
        <v>3</v>
      </c>
      <c r="BS105" s="131"/>
      <c r="BT105" s="131">
        <v>3</v>
      </c>
      <c r="BU105" s="131"/>
      <c r="BV105" s="131">
        <v>6</v>
      </c>
      <c r="BW105" s="133"/>
    </row>
    <row r="106" spans="2:75" s="8" customFormat="1" ht="24" customHeight="1" thickBot="1" thickTop="1">
      <c r="B106" s="446" t="s">
        <v>149</v>
      </c>
      <c r="C106" s="447"/>
      <c r="D106" s="382" t="s">
        <v>140</v>
      </c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K106" s="395"/>
      <c r="AL106" s="395"/>
      <c r="AM106" s="395"/>
      <c r="AN106" s="396"/>
      <c r="AO106" s="384"/>
      <c r="AP106" s="385"/>
      <c r="AQ106" s="385"/>
      <c r="AR106" s="386"/>
      <c r="AS106" s="404" t="s">
        <v>150</v>
      </c>
      <c r="AT106" s="335">
        <v>9</v>
      </c>
      <c r="AU106" s="387">
        <v>324</v>
      </c>
      <c r="AV106" s="388"/>
      <c r="AW106" s="388"/>
      <c r="AX106" s="385"/>
      <c r="AY106" s="385"/>
      <c r="AZ106" s="389"/>
      <c r="BA106" s="390"/>
      <c r="BB106" s="385"/>
      <c r="BC106" s="468">
        <v>324</v>
      </c>
      <c r="BD106" s="469"/>
      <c r="BE106" s="383"/>
      <c r="BF106" s="384"/>
      <c r="BG106" s="391"/>
      <c r="BH106" s="392"/>
      <c r="BI106" s="393"/>
      <c r="BJ106" s="384"/>
      <c r="BK106" s="391"/>
      <c r="BL106" s="394"/>
      <c r="BM106" s="391"/>
      <c r="BO106" s="131"/>
      <c r="BP106" s="131"/>
      <c r="BQ106" s="131"/>
      <c r="BR106" s="131"/>
      <c r="BS106" s="131"/>
      <c r="BT106" s="131"/>
      <c r="BU106" s="131"/>
      <c r="BV106" s="131">
        <v>9</v>
      </c>
      <c r="BW106" s="133">
        <f>SUM(BO106:BV106)</f>
        <v>9</v>
      </c>
    </row>
    <row r="107" spans="2:75" s="8" customFormat="1" ht="24" customHeight="1" thickBot="1" thickTop="1">
      <c r="B107" s="335"/>
      <c r="C107" s="383"/>
      <c r="D107" s="382" t="s">
        <v>103</v>
      </c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  <c r="AO107" s="384"/>
      <c r="AP107" s="385"/>
      <c r="AQ107" s="385"/>
      <c r="AR107" s="386"/>
      <c r="AS107" s="405" t="s">
        <v>150</v>
      </c>
      <c r="AT107" s="399">
        <v>9</v>
      </c>
      <c r="AU107" s="400">
        <v>324</v>
      </c>
      <c r="AV107" s="392"/>
      <c r="AW107" s="392"/>
      <c r="AX107" s="401"/>
      <c r="AY107" s="401"/>
      <c r="AZ107" s="402"/>
      <c r="BA107" s="393"/>
      <c r="BB107" s="401"/>
      <c r="BC107" s="550">
        <v>324</v>
      </c>
      <c r="BD107" s="551"/>
      <c r="BE107" s="383"/>
      <c r="BF107" s="384"/>
      <c r="BG107" s="391"/>
      <c r="BH107" s="392"/>
      <c r="BI107" s="393"/>
      <c r="BJ107" s="384"/>
      <c r="BK107" s="391"/>
      <c r="BL107" s="394"/>
      <c r="BM107" s="391"/>
      <c r="BO107" s="131"/>
      <c r="BP107" s="131"/>
      <c r="BQ107" s="131"/>
      <c r="BR107" s="131"/>
      <c r="BS107" s="131"/>
      <c r="BT107" s="131"/>
      <c r="BU107" s="131"/>
      <c r="BV107" s="131"/>
      <c r="BW107" s="133"/>
    </row>
    <row r="108" spans="2:75" s="8" customFormat="1" ht="24" customHeight="1" thickBot="1" thickTop="1">
      <c r="B108" s="406"/>
      <c r="C108" s="407"/>
      <c r="D108" s="572" t="s">
        <v>234</v>
      </c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  <c r="R108" s="573"/>
      <c r="S108" s="573"/>
      <c r="T108" s="573"/>
      <c r="U108" s="573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573"/>
      <c r="AI108" s="573"/>
      <c r="AJ108" s="573"/>
      <c r="AK108" s="573"/>
      <c r="AL108" s="573"/>
      <c r="AM108" s="573"/>
      <c r="AN108" s="573"/>
      <c r="AO108" s="408"/>
      <c r="AP108" s="385"/>
      <c r="AQ108" s="385"/>
      <c r="AR108" s="409"/>
      <c r="AS108" s="386">
        <v>240</v>
      </c>
      <c r="AT108" s="335">
        <f aca="true" t="shared" si="19" ref="AT108:BC108">SUM(AT28,AT104,AT107)</f>
        <v>240</v>
      </c>
      <c r="AU108" s="410">
        <f t="shared" si="19"/>
        <v>8968</v>
      </c>
      <c r="AV108" s="335">
        <f t="shared" si="19"/>
        <v>3906</v>
      </c>
      <c r="AW108" s="390">
        <f t="shared" si="19"/>
        <v>1512</v>
      </c>
      <c r="AX108" s="390">
        <f t="shared" si="19"/>
        <v>666</v>
      </c>
      <c r="AY108" s="385">
        <f t="shared" si="19"/>
        <v>1728</v>
      </c>
      <c r="AZ108" s="383">
        <f t="shared" si="19"/>
        <v>0</v>
      </c>
      <c r="BA108" s="390">
        <f t="shared" si="19"/>
        <v>18</v>
      </c>
      <c r="BB108" s="385">
        <f t="shared" si="19"/>
        <v>0</v>
      </c>
      <c r="BC108" s="447">
        <f t="shared" si="19"/>
        <v>5044</v>
      </c>
      <c r="BD108" s="447"/>
      <c r="BE108" s="411">
        <f>SUM(BE28,BE104,BE107)</f>
        <v>624</v>
      </c>
      <c r="BF108" s="335">
        <f aca="true" t="shared" si="20" ref="BF108:BM108">SUM(BF28,BF103,BF106)</f>
        <v>30</v>
      </c>
      <c r="BG108" s="411">
        <f t="shared" si="20"/>
        <v>30</v>
      </c>
      <c r="BH108" s="335">
        <f t="shared" si="20"/>
        <v>30</v>
      </c>
      <c r="BI108" s="411">
        <f t="shared" si="20"/>
        <v>30</v>
      </c>
      <c r="BJ108" s="335">
        <f t="shared" si="20"/>
        <v>30</v>
      </c>
      <c r="BK108" s="411">
        <f t="shared" si="20"/>
        <v>28</v>
      </c>
      <c r="BL108" s="335">
        <f t="shared" si="20"/>
        <v>26</v>
      </c>
      <c r="BM108" s="385">
        <f t="shared" si="20"/>
        <v>26</v>
      </c>
      <c r="BO108" s="131">
        <f aca="true" t="shared" si="21" ref="BO108:BV108">SUM(BO29,BO105,BO106)</f>
        <v>30</v>
      </c>
      <c r="BP108" s="131">
        <f t="shared" si="21"/>
        <v>30</v>
      </c>
      <c r="BQ108" s="131">
        <f t="shared" si="21"/>
        <v>30</v>
      </c>
      <c r="BR108" s="131">
        <f t="shared" si="21"/>
        <v>30</v>
      </c>
      <c r="BS108" s="131">
        <f t="shared" si="21"/>
        <v>29</v>
      </c>
      <c r="BT108" s="131">
        <f t="shared" si="21"/>
        <v>31</v>
      </c>
      <c r="BU108" s="131">
        <f t="shared" si="21"/>
        <v>31</v>
      </c>
      <c r="BV108" s="131">
        <f t="shared" si="21"/>
        <v>29</v>
      </c>
      <c r="BW108" s="144">
        <v>240</v>
      </c>
    </row>
    <row r="109" spans="2:75" s="8" customFormat="1" ht="37.5" customHeight="1" thickBot="1" thickTop="1">
      <c r="B109" s="446" t="s">
        <v>82</v>
      </c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8"/>
      <c r="R109" s="561" t="s">
        <v>127</v>
      </c>
      <c r="S109" s="562"/>
      <c r="T109" s="562"/>
      <c r="U109" s="562"/>
      <c r="V109" s="562"/>
      <c r="W109" s="562"/>
      <c r="X109" s="562"/>
      <c r="Y109" s="562"/>
      <c r="Z109" s="562"/>
      <c r="AA109" s="562"/>
      <c r="AB109" s="562"/>
      <c r="AC109" s="562"/>
      <c r="AD109" s="562"/>
      <c r="AE109" s="562"/>
      <c r="AF109" s="562"/>
      <c r="AG109" s="562"/>
      <c r="AH109" s="562"/>
      <c r="AI109" s="562"/>
      <c r="AJ109" s="562"/>
      <c r="AK109" s="562"/>
      <c r="AL109" s="562"/>
      <c r="AM109" s="562"/>
      <c r="AN109" s="562"/>
      <c r="AO109" s="562"/>
      <c r="AP109" s="562"/>
      <c r="AQ109" s="562"/>
      <c r="AR109" s="562"/>
      <c r="AS109" s="562"/>
      <c r="AT109" s="563"/>
      <c r="AU109" s="387">
        <v>240</v>
      </c>
      <c r="AV109" s="449"/>
      <c r="AW109" s="450"/>
      <c r="AX109" s="450"/>
      <c r="AY109" s="450"/>
      <c r="AZ109" s="450"/>
      <c r="BA109" s="450"/>
      <c r="BB109" s="450"/>
      <c r="BC109" s="450"/>
      <c r="BD109" s="450"/>
      <c r="BE109" s="451"/>
      <c r="BF109" s="438">
        <f>SUM(BO108:BP108)</f>
        <v>60</v>
      </c>
      <c r="BG109" s="439"/>
      <c r="BH109" s="438">
        <f>SUM(BQ108:BR108)</f>
        <v>60</v>
      </c>
      <c r="BI109" s="439"/>
      <c r="BJ109" s="438">
        <f>SUM(BS108:BT108)</f>
        <v>60</v>
      </c>
      <c r="BK109" s="439"/>
      <c r="BL109" s="438">
        <f>SUM(BU108:BV108)</f>
        <v>60</v>
      </c>
      <c r="BM109" s="439"/>
      <c r="BO109" s="31"/>
      <c r="BP109" s="31"/>
      <c r="BQ109" s="31"/>
      <c r="BR109" s="31"/>
      <c r="BS109" s="31"/>
      <c r="BT109" s="31"/>
      <c r="BU109" s="31"/>
      <c r="BV109" s="31"/>
      <c r="BW109" s="226">
        <f>SUM(BO108:BV108)</f>
        <v>240</v>
      </c>
    </row>
    <row r="110" spans="2:75" s="8" customFormat="1" ht="42.75" customHeight="1" thickTop="1">
      <c r="B110" s="443" t="s">
        <v>246</v>
      </c>
      <c r="C110" s="444"/>
      <c r="D110" s="444"/>
      <c r="E110" s="444"/>
      <c r="F110" s="444"/>
      <c r="G110" s="444"/>
      <c r="H110" s="444"/>
      <c r="I110" s="444"/>
      <c r="J110" s="444"/>
      <c r="K110" s="444"/>
      <c r="L110" s="444"/>
      <c r="M110" s="444"/>
      <c r="N110" s="444"/>
      <c r="O110" s="445"/>
      <c r="P110" s="412" t="s">
        <v>110</v>
      </c>
      <c r="Q110" s="413" t="s">
        <v>111</v>
      </c>
      <c r="R110" s="558" t="s">
        <v>128</v>
      </c>
      <c r="S110" s="559"/>
      <c r="T110" s="559"/>
      <c r="U110" s="559"/>
      <c r="V110" s="559"/>
      <c r="W110" s="559"/>
      <c r="X110" s="559"/>
      <c r="Y110" s="559"/>
      <c r="Z110" s="559"/>
      <c r="AA110" s="559"/>
      <c r="AB110" s="559"/>
      <c r="AC110" s="559"/>
      <c r="AD110" s="559"/>
      <c r="AE110" s="559"/>
      <c r="AF110" s="559"/>
      <c r="AG110" s="559"/>
      <c r="AH110" s="559"/>
      <c r="AI110" s="559"/>
      <c r="AJ110" s="559"/>
      <c r="AK110" s="559"/>
      <c r="AL110" s="559"/>
      <c r="AM110" s="559"/>
      <c r="AN110" s="559"/>
      <c r="AO110" s="559"/>
      <c r="AP110" s="559"/>
      <c r="AQ110" s="559"/>
      <c r="AR110" s="559"/>
      <c r="AS110" s="559"/>
      <c r="AT110" s="560"/>
      <c r="AU110" s="414">
        <f>SUM(BF110:BM110)</f>
        <v>6</v>
      </c>
      <c r="AV110" s="452"/>
      <c r="AW110" s="453"/>
      <c r="AX110" s="453"/>
      <c r="AY110" s="453"/>
      <c r="AZ110" s="453"/>
      <c r="BA110" s="453"/>
      <c r="BB110" s="453"/>
      <c r="BC110" s="453"/>
      <c r="BD110" s="453"/>
      <c r="BE110" s="454"/>
      <c r="BF110" s="415"/>
      <c r="BG110" s="416"/>
      <c r="BH110" s="417"/>
      <c r="BI110" s="418"/>
      <c r="BJ110" s="415">
        <v>2</v>
      </c>
      <c r="BK110" s="416">
        <v>1</v>
      </c>
      <c r="BL110" s="419">
        <v>1</v>
      </c>
      <c r="BM110" s="416">
        <v>2</v>
      </c>
      <c r="BO110" s="30"/>
      <c r="BP110" s="30"/>
      <c r="BQ110" s="30"/>
      <c r="BR110" s="30"/>
      <c r="BS110" s="30"/>
      <c r="BT110" s="30"/>
      <c r="BU110" s="30"/>
      <c r="BV110" s="30"/>
      <c r="BW110" s="32"/>
    </row>
    <row r="111" spans="2:75" s="8" customFormat="1" ht="24" customHeight="1">
      <c r="B111" s="420" t="s">
        <v>204</v>
      </c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421"/>
      <c r="P111" s="245">
        <v>3</v>
      </c>
      <c r="Q111" s="300">
        <v>108</v>
      </c>
      <c r="R111" s="440" t="s">
        <v>129</v>
      </c>
      <c r="S111" s="441"/>
      <c r="T111" s="441"/>
      <c r="U111" s="441"/>
      <c r="V111" s="441"/>
      <c r="W111" s="441"/>
      <c r="X111" s="441"/>
      <c r="Y111" s="441"/>
      <c r="Z111" s="441"/>
      <c r="AA111" s="441"/>
      <c r="AB111" s="441"/>
      <c r="AC111" s="441"/>
      <c r="AD111" s="441"/>
      <c r="AE111" s="441"/>
      <c r="AF111" s="441"/>
      <c r="AG111" s="441"/>
      <c r="AH111" s="441"/>
      <c r="AI111" s="441"/>
      <c r="AJ111" s="441"/>
      <c r="AK111" s="441"/>
      <c r="AL111" s="441"/>
      <c r="AM111" s="441"/>
      <c r="AN111" s="441"/>
      <c r="AO111" s="441"/>
      <c r="AP111" s="441"/>
      <c r="AQ111" s="441"/>
      <c r="AR111" s="441"/>
      <c r="AS111" s="441"/>
      <c r="AT111" s="442"/>
      <c r="AU111" s="422">
        <f>SUM(BF111:BM111)</f>
        <v>29</v>
      </c>
      <c r="AV111" s="452"/>
      <c r="AW111" s="453"/>
      <c r="AX111" s="453"/>
      <c r="AY111" s="453"/>
      <c r="AZ111" s="453"/>
      <c r="BA111" s="453"/>
      <c r="BB111" s="453"/>
      <c r="BC111" s="453"/>
      <c r="BD111" s="453"/>
      <c r="BE111" s="454"/>
      <c r="BF111" s="423">
        <v>3</v>
      </c>
      <c r="BG111" s="424">
        <v>4</v>
      </c>
      <c r="BH111" s="371">
        <v>4</v>
      </c>
      <c r="BI111" s="354">
        <v>4</v>
      </c>
      <c r="BJ111" s="423">
        <v>4</v>
      </c>
      <c r="BK111" s="424">
        <v>4</v>
      </c>
      <c r="BL111" s="368">
        <v>4</v>
      </c>
      <c r="BM111" s="424">
        <v>2</v>
      </c>
      <c r="BO111" s="29"/>
      <c r="BP111" s="29"/>
      <c r="BQ111" s="29"/>
      <c r="BR111" s="29"/>
      <c r="BS111" s="29"/>
      <c r="BT111" s="29"/>
      <c r="BU111" s="29"/>
      <c r="BV111" s="29"/>
      <c r="BW111" s="29"/>
    </row>
    <row r="112" spans="2:75" s="9" customFormat="1" ht="24" customHeight="1" thickBot="1">
      <c r="B112" s="420" t="s">
        <v>205</v>
      </c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6"/>
      <c r="P112" s="245">
        <v>3</v>
      </c>
      <c r="Q112" s="300">
        <v>108</v>
      </c>
      <c r="R112" s="577" t="s">
        <v>130</v>
      </c>
      <c r="S112" s="578"/>
      <c r="T112" s="578"/>
      <c r="U112" s="578"/>
      <c r="V112" s="578"/>
      <c r="W112" s="578"/>
      <c r="X112" s="578"/>
      <c r="Y112" s="578"/>
      <c r="Z112" s="578"/>
      <c r="AA112" s="578"/>
      <c r="AB112" s="578"/>
      <c r="AC112" s="578"/>
      <c r="AD112" s="578"/>
      <c r="AE112" s="578"/>
      <c r="AF112" s="578"/>
      <c r="AG112" s="578"/>
      <c r="AH112" s="578"/>
      <c r="AI112" s="578"/>
      <c r="AJ112" s="578"/>
      <c r="AK112" s="578"/>
      <c r="AL112" s="578"/>
      <c r="AM112" s="578"/>
      <c r="AN112" s="578"/>
      <c r="AO112" s="578"/>
      <c r="AP112" s="578"/>
      <c r="AQ112" s="578"/>
      <c r="AR112" s="578"/>
      <c r="AS112" s="578"/>
      <c r="AT112" s="579"/>
      <c r="AU112" s="427">
        <f>SUM(BF112:BM112)</f>
        <v>39</v>
      </c>
      <c r="AV112" s="455"/>
      <c r="AW112" s="456"/>
      <c r="AX112" s="456"/>
      <c r="AY112" s="456"/>
      <c r="AZ112" s="456"/>
      <c r="BA112" s="456"/>
      <c r="BB112" s="456"/>
      <c r="BC112" s="456"/>
      <c r="BD112" s="456"/>
      <c r="BE112" s="457"/>
      <c r="BF112" s="428">
        <v>6</v>
      </c>
      <c r="BG112" s="429">
        <v>6</v>
      </c>
      <c r="BH112" s="430">
        <v>4</v>
      </c>
      <c r="BI112" s="431">
        <v>5</v>
      </c>
      <c r="BJ112" s="428">
        <v>4</v>
      </c>
      <c r="BK112" s="429">
        <v>6</v>
      </c>
      <c r="BL112" s="432">
        <v>6</v>
      </c>
      <c r="BM112" s="429">
        <v>2</v>
      </c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2:66" ht="24" customHeight="1" thickTop="1">
      <c r="B113" s="574"/>
      <c r="C113" s="575"/>
      <c r="D113" s="575"/>
      <c r="E113" s="575"/>
      <c r="F113" s="575"/>
      <c r="G113" s="575"/>
      <c r="H113" s="575"/>
      <c r="I113" s="575"/>
      <c r="J113" s="575"/>
      <c r="K113" s="575"/>
      <c r="L113" s="575"/>
      <c r="M113" s="575"/>
      <c r="N113" s="575"/>
      <c r="O113" s="576"/>
      <c r="P113" s="42"/>
      <c r="Q113" s="81"/>
      <c r="R113" s="504" t="s">
        <v>233</v>
      </c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505"/>
      <c r="AK113" s="505"/>
      <c r="AL113" s="505"/>
      <c r="AM113" s="505"/>
      <c r="AN113" s="505"/>
      <c r="AO113" s="505"/>
      <c r="AP113" s="505"/>
      <c r="AQ113" s="505"/>
      <c r="AR113" s="505"/>
      <c r="AS113" s="505"/>
      <c r="AT113" s="506"/>
      <c r="AU113" s="565" t="s">
        <v>231</v>
      </c>
      <c r="AV113" s="566"/>
      <c r="AW113" s="566"/>
      <c r="AX113" s="566"/>
      <c r="AY113" s="566"/>
      <c r="AZ113" s="566"/>
      <c r="BA113" s="566"/>
      <c r="BB113" s="566"/>
      <c r="BC113" s="566"/>
      <c r="BD113" s="566"/>
      <c r="BE113" s="566"/>
      <c r="BF113" s="566"/>
      <c r="BG113" s="566"/>
      <c r="BH113" s="566"/>
      <c r="BI113" s="566"/>
      <c r="BJ113" s="566"/>
      <c r="BK113" s="567"/>
      <c r="BL113" s="164" t="s">
        <v>80</v>
      </c>
      <c r="BM113" s="165" t="s">
        <v>108</v>
      </c>
      <c r="BN113" s="2"/>
    </row>
    <row r="114" spans="2:66" ht="47.25" customHeight="1">
      <c r="B114" s="169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1"/>
      <c r="P114" s="175"/>
      <c r="Q114" s="259"/>
      <c r="R114" s="564" t="s">
        <v>232</v>
      </c>
      <c r="S114" s="564"/>
      <c r="T114" s="564"/>
      <c r="U114" s="564"/>
      <c r="V114" s="564"/>
      <c r="W114" s="564"/>
      <c r="X114" s="564"/>
      <c r="Y114" s="564"/>
      <c r="Z114" s="564"/>
      <c r="AA114" s="564"/>
      <c r="AB114" s="564"/>
      <c r="AC114" s="564"/>
      <c r="AD114" s="564"/>
      <c r="AE114" s="564"/>
      <c r="AF114" s="564"/>
      <c r="AG114" s="564"/>
      <c r="AH114" s="564"/>
      <c r="AI114" s="564"/>
      <c r="AJ114" s="564"/>
      <c r="AK114" s="564"/>
      <c r="AL114" s="564"/>
      <c r="AM114" s="564"/>
      <c r="AN114" s="564"/>
      <c r="AO114" s="564"/>
      <c r="AP114" s="516"/>
      <c r="AQ114" s="260" t="s">
        <v>79</v>
      </c>
      <c r="AR114" s="260" t="s">
        <v>80</v>
      </c>
      <c r="AS114" s="260" t="s">
        <v>110</v>
      </c>
      <c r="AT114" s="260" t="s">
        <v>111</v>
      </c>
      <c r="AU114" s="571" t="s">
        <v>121</v>
      </c>
      <c r="AV114" s="458"/>
      <c r="AW114" s="458"/>
      <c r="AX114" s="458"/>
      <c r="AY114" s="458"/>
      <c r="AZ114" s="458"/>
      <c r="BA114" s="458"/>
      <c r="BB114" s="458"/>
      <c r="BC114" s="458"/>
      <c r="BD114" s="458"/>
      <c r="BE114" s="458"/>
      <c r="BF114" s="458"/>
      <c r="BG114" s="458"/>
      <c r="BH114" s="458"/>
      <c r="BI114" s="458"/>
      <c r="BJ114" s="458"/>
      <c r="BK114" s="459"/>
      <c r="BL114" s="570">
        <v>6</v>
      </c>
      <c r="BM114" s="570">
        <v>9</v>
      </c>
      <c r="BN114" s="2"/>
    </row>
    <row r="115" spans="2:66" ht="27.75" customHeight="1">
      <c r="B115" s="172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4"/>
      <c r="P115" s="176"/>
      <c r="Q115" s="261"/>
      <c r="R115" s="458" t="s">
        <v>285</v>
      </c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9"/>
      <c r="AQ115" s="42">
        <v>4</v>
      </c>
      <c r="AR115" s="42">
        <v>2</v>
      </c>
      <c r="AS115" s="42">
        <v>3</v>
      </c>
      <c r="AT115" s="42">
        <v>108</v>
      </c>
      <c r="AU115" s="571" t="s">
        <v>167</v>
      </c>
      <c r="AV115" s="458"/>
      <c r="AW115" s="458"/>
      <c r="AX115" s="458"/>
      <c r="AY115" s="458"/>
      <c r="AZ115" s="458"/>
      <c r="BA115" s="458"/>
      <c r="BB115" s="458"/>
      <c r="BC115" s="458"/>
      <c r="BD115" s="458"/>
      <c r="BE115" s="458"/>
      <c r="BF115" s="458"/>
      <c r="BG115" s="458"/>
      <c r="BH115" s="458"/>
      <c r="BI115" s="458"/>
      <c r="BJ115" s="458"/>
      <c r="BK115" s="459"/>
      <c r="BL115" s="570"/>
      <c r="BM115" s="570"/>
      <c r="BN115" s="2"/>
    </row>
    <row r="116" spans="2:66" ht="24" customHeight="1">
      <c r="B116" s="172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4"/>
      <c r="P116" s="176"/>
      <c r="Q116" s="261"/>
      <c r="R116" s="458" t="s">
        <v>286</v>
      </c>
      <c r="S116" s="458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9"/>
      <c r="AQ116" s="42">
        <v>6</v>
      </c>
      <c r="AR116" s="42">
        <v>2</v>
      </c>
      <c r="AS116" s="42">
        <v>3</v>
      </c>
      <c r="AT116" s="42">
        <v>108</v>
      </c>
      <c r="AU116" s="434"/>
      <c r="AV116" s="434"/>
      <c r="AW116" s="434"/>
      <c r="AX116" s="434"/>
      <c r="AY116" s="434"/>
      <c r="AZ116" s="434"/>
      <c r="BA116" s="434"/>
      <c r="BB116" s="434"/>
      <c r="BC116" s="434"/>
      <c r="BD116" s="434"/>
      <c r="BE116" s="434"/>
      <c r="BF116" s="434"/>
      <c r="BG116" s="434"/>
      <c r="BH116" s="434"/>
      <c r="BI116" s="434"/>
      <c r="BJ116" s="434"/>
      <c r="BK116" s="434"/>
      <c r="BL116" s="177"/>
      <c r="BM116" s="177"/>
      <c r="BN116" s="2"/>
    </row>
    <row r="117" spans="2:66" ht="24" customHeight="1">
      <c r="B117" s="172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4"/>
      <c r="P117" s="176"/>
      <c r="Q117" s="261"/>
      <c r="R117" s="458" t="s">
        <v>284</v>
      </c>
      <c r="S117" s="458"/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8"/>
      <c r="AN117" s="458"/>
      <c r="AO117" s="458"/>
      <c r="AP117" s="459"/>
      <c r="AQ117" s="42">
        <v>8</v>
      </c>
      <c r="AR117" s="42">
        <v>4</v>
      </c>
      <c r="AS117" s="42">
        <v>6</v>
      </c>
      <c r="AT117" s="42">
        <v>216</v>
      </c>
      <c r="AU117" s="434"/>
      <c r="AV117" s="434"/>
      <c r="AW117" s="434"/>
      <c r="AX117" s="434"/>
      <c r="AY117" s="434"/>
      <c r="AZ117" s="434"/>
      <c r="BA117" s="434"/>
      <c r="BB117" s="434"/>
      <c r="BC117" s="434"/>
      <c r="BD117" s="434"/>
      <c r="BE117" s="434"/>
      <c r="BF117" s="434"/>
      <c r="BG117" s="434"/>
      <c r="BH117" s="434"/>
      <c r="BI117" s="434"/>
      <c r="BJ117" s="434"/>
      <c r="BK117" s="434"/>
      <c r="BL117" s="262"/>
      <c r="BM117" s="262"/>
      <c r="BN117" s="2"/>
    </row>
    <row r="118" spans="2:66" ht="24" customHeight="1">
      <c r="B118" s="433" t="s">
        <v>101</v>
      </c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5">
        <v>6</v>
      </c>
      <c r="Q118" s="45">
        <v>216</v>
      </c>
      <c r="R118" s="316" t="s">
        <v>101</v>
      </c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317"/>
      <c r="AQ118" s="45"/>
      <c r="AR118" s="45">
        <f>SUM(AR115:AR117)</f>
        <v>8</v>
      </c>
      <c r="AS118" s="45">
        <f>SUM(AS115:AS117)</f>
        <v>12</v>
      </c>
      <c r="AT118" s="45">
        <f>SUM(AT115:AT117)</f>
        <v>432</v>
      </c>
      <c r="AU118" s="434"/>
      <c r="AV118" s="434"/>
      <c r="AW118" s="434"/>
      <c r="AX118" s="434"/>
      <c r="AY118" s="434"/>
      <c r="AZ118" s="434"/>
      <c r="BA118" s="434"/>
      <c r="BB118" s="434"/>
      <c r="BC118" s="434"/>
      <c r="BD118" s="434"/>
      <c r="BE118" s="434"/>
      <c r="BF118" s="434"/>
      <c r="BG118" s="434"/>
      <c r="BH118" s="434"/>
      <c r="BI118" s="434"/>
      <c r="BJ118" s="434"/>
      <c r="BK118" s="434"/>
      <c r="BL118" s="262"/>
      <c r="BM118" s="262"/>
      <c r="BN118" s="2"/>
    </row>
    <row r="119" spans="2:71" ht="24" customHeight="1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17"/>
      <c r="O119" s="17"/>
      <c r="P119" s="68"/>
      <c r="Q119" s="68"/>
      <c r="R119" s="77"/>
      <c r="S119" s="77"/>
      <c r="T119" s="77"/>
      <c r="U119" s="77"/>
      <c r="V119" s="77"/>
      <c r="W119" s="77"/>
      <c r="X119" s="77"/>
      <c r="Y119" s="77"/>
      <c r="Z119" s="77"/>
      <c r="AA119" s="93"/>
      <c r="AB119" s="93"/>
      <c r="AC119" s="68"/>
      <c r="AD119" s="68"/>
      <c r="AE119" s="77"/>
      <c r="AF119" s="77"/>
      <c r="AG119" s="77"/>
      <c r="AH119" s="77"/>
      <c r="AI119" s="77"/>
      <c r="AJ119" s="77"/>
      <c r="AK119" s="77"/>
      <c r="AL119" s="77"/>
      <c r="AM119" s="77"/>
      <c r="AN119" s="93"/>
      <c r="AO119" s="93"/>
      <c r="AP119" s="93"/>
      <c r="AQ119" s="93"/>
      <c r="AR119" s="68"/>
      <c r="AS119" s="68"/>
      <c r="AT119" s="68"/>
      <c r="AU119" s="68"/>
      <c r="AV119" s="76"/>
      <c r="AW119" s="77"/>
      <c r="AX119" s="94"/>
      <c r="AY119" s="34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94"/>
      <c r="BK119" s="94"/>
      <c r="BL119" s="77"/>
      <c r="BM119" s="77"/>
      <c r="BN119" s="4"/>
      <c r="BO119" s="2"/>
      <c r="BQ119" s="2"/>
      <c r="BR119" s="2"/>
      <c r="BS119" s="2"/>
    </row>
    <row r="120" spans="2:71" ht="24" customHeight="1">
      <c r="B120" s="12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12"/>
      <c r="BF120" s="12"/>
      <c r="BG120" s="12"/>
      <c r="BH120" s="12"/>
      <c r="BI120" s="12"/>
      <c r="BJ120" s="12"/>
      <c r="BK120" s="12"/>
      <c r="BL120" s="12"/>
      <c r="BM120" s="12"/>
      <c r="BN120" s="6"/>
      <c r="BO120" s="2"/>
      <c r="BQ120" s="2"/>
      <c r="BR120" s="2"/>
      <c r="BS120" s="2"/>
    </row>
    <row r="121" spans="1:70" ht="24" customHeight="1">
      <c r="A121" s="12"/>
      <c r="B121" s="18"/>
      <c r="C121" s="17"/>
      <c r="D121" s="17"/>
      <c r="E121" s="17"/>
      <c r="F121" s="18"/>
      <c r="G121" s="17"/>
      <c r="H121" s="17"/>
      <c r="I121" s="17"/>
      <c r="J121" s="17"/>
      <c r="K121" s="17"/>
      <c r="L121" s="17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251"/>
      <c r="AU121" s="251"/>
      <c r="AV121" s="251"/>
      <c r="AW121" s="251"/>
      <c r="AX121" s="251"/>
      <c r="AY121" s="251"/>
      <c r="AZ121" s="35"/>
      <c r="BA121" s="35"/>
      <c r="BB121" s="35"/>
      <c r="BC121" s="35"/>
      <c r="BD121" s="35"/>
      <c r="BE121" s="35"/>
      <c r="BF121" s="35"/>
      <c r="BG121" s="12"/>
      <c r="BH121" s="12"/>
      <c r="BI121" s="12"/>
      <c r="BJ121" s="12"/>
      <c r="BK121" s="12"/>
      <c r="BL121" s="12"/>
      <c r="BM121" s="12"/>
      <c r="BN121" s="2"/>
      <c r="BP121" s="2"/>
      <c r="BQ121" s="2"/>
      <c r="BR121" s="2"/>
    </row>
    <row r="122" spans="1:70" ht="24" customHeight="1">
      <c r="A122" s="12"/>
      <c r="B122" s="18"/>
      <c r="C122" s="17"/>
      <c r="D122" s="17"/>
      <c r="E122" s="17"/>
      <c r="G122" s="17"/>
      <c r="H122" s="17"/>
      <c r="I122" s="18" t="s">
        <v>280</v>
      </c>
      <c r="J122" s="17"/>
      <c r="K122" s="17"/>
      <c r="L122" s="18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325"/>
      <c r="Y122" s="325"/>
      <c r="Z122" s="325"/>
      <c r="AA122" s="326"/>
      <c r="AB122" s="325"/>
      <c r="AC122" s="326"/>
      <c r="AD122" s="331" t="s">
        <v>281</v>
      </c>
      <c r="AE122" s="23"/>
      <c r="AF122" s="23"/>
      <c r="AG122" s="23"/>
      <c r="AH122" s="23"/>
      <c r="AI122" s="23"/>
      <c r="AJ122" s="18"/>
      <c r="AK122" s="35" t="s">
        <v>274</v>
      </c>
      <c r="AL122" s="12"/>
      <c r="AM122" s="12"/>
      <c r="AN122" s="12"/>
      <c r="AO122" s="12"/>
      <c r="AP122" s="18"/>
      <c r="AQ122" s="18"/>
      <c r="AR122" s="18"/>
      <c r="AS122" s="18"/>
      <c r="AT122" s="251"/>
      <c r="AU122" s="251"/>
      <c r="AV122" s="251"/>
      <c r="AW122" s="251"/>
      <c r="AX122" s="251"/>
      <c r="AY122" s="251"/>
      <c r="AZ122" s="18"/>
      <c r="BA122" s="325"/>
      <c r="BB122" s="325"/>
      <c r="BC122" s="325"/>
      <c r="BD122" s="326"/>
      <c r="BE122" s="325"/>
      <c r="BF122" s="326"/>
      <c r="BG122" s="327" t="s">
        <v>275</v>
      </c>
      <c r="BI122" s="328"/>
      <c r="BJ122" s="328"/>
      <c r="BM122" s="18"/>
      <c r="BN122" s="2"/>
      <c r="BP122" s="2"/>
      <c r="BQ122" s="2"/>
      <c r="BR122" s="2"/>
    </row>
    <row r="123" spans="1:70" ht="24" customHeight="1">
      <c r="A123" s="12"/>
      <c r="B123" s="18"/>
      <c r="C123" s="17"/>
      <c r="D123" s="17"/>
      <c r="E123" s="17"/>
      <c r="F123" s="18"/>
      <c r="G123" s="17"/>
      <c r="H123" s="17"/>
      <c r="I123" s="17"/>
      <c r="J123" s="17"/>
      <c r="K123" s="17"/>
      <c r="L123" s="17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B123" s="23"/>
      <c r="AC123" s="23"/>
      <c r="AD123" s="23"/>
      <c r="AE123" s="23"/>
      <c r="AF123" s="23"/>
      <c r="AG123" s="23"/>
      <c r="AH123" s="23"/>
      <c r="AI123" s="23"/>
      <c r="AJ123" s="18"/>
      <c r="AK123" s="18"/>
      <c r="AL123" s="18"/>
      <c r="AM123" s="18"/>
      <c r="AN123" s="18"/>
      <c r="AO123" s="18"/>
      <c r="AP123" s="35"/>
      <c r="AQ123" s="18"/>
      <c r="AR123" s="18"/>
      <c r="AS123" s="18"/>
      <c r="AT123" s="251"/>
      <c r="AU123" s="251"/>
      <c r="AV123" s="251"/>
      <c r="AW123" s="251"/>
      <c r="AX123" s="251"/>
      <c r="AY123" s="251"/>
      <c r="AZ123" s="18"/>
      <c r="BA123" s="18"/>
      <c r="BB123" s="18"/>
      <c r="BC123" s="18"/>
      <c r="BD123" s="18"/>
      <c r="BE123" s="18"/>
      <c r="BF123" s="39"/>
      <c r="BG123" s="72"/>
      <c r="BH123" s="72"/>
      <c r="BI123" s="72"/>
      <c r="BJ123" s="72"/>
      <c r="BK123" s="23"/>
      <c r="BL123" s="12"/>
      <c r="BM123" s="12"/>
      <c r="BN123" s="2"/>
      <c r="BP123" s="2"/>
      <c r="BQ123" s="2"/>
      <c r="BR123" s="2"/>
    </row>
    <row r="124" spans="1:70" ht="24" customHeight="1">
      <c r="A124" s="12"/>
      <c r="B124" s="35"/>
      <c r="C124" s="12"/>
      <c r="D124" s="12"/>
      <c r="E124" s="12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B124" s="23"/>
      <c r="AC124" s="23"/>
      <c r="AD124" s="23"/>
      <c r="AE124" s="23"/>
      <c r="AF124" s="23"/>
      <c r="AG124" s="23"/>
      <c r="AH124" s="23"/>
      <c r="AI124" s="23"/>
      <c r="AJ124" s="18"/>
      <c r="AK124" s="18"/>
      <c r="AL124" s="18"/>
      <c r="AM124" s="18"/>
      <c r="AN124" s="18"/>
      <c r="AO124" s="18"/>
      <c r="AP124" s="35"/>
      <c r="AQ124" s="18"/>
      <c r="AR124" s="18"/>
      <c r="AS124" s="18"/>
      <c r="AT124" s="251"/>
      <c r="AU124" s="251"/>
      <c r="AV124" s="251"/>
      <c r="AW124" s="251"/>
      <c r="AX124" s="251"/>
      <c r="AY124" s="251"/>
      <c r="AZ124" s="18"/>
      <c r="BA124" s="18"/>
      <c r="BB124" s="18"/>
      <c r="BC124" s="18"/>
      <c r="BD124" s="18"/>
      <c r="BE124" s="72"/>
      <c r="BF124" s="72"/>
      <c r="BG124" s="72"/>
      <c r="BH124" s="24"/>
      <c r="BI124" s="24"/>
      <c r="BJ124" s="24"/>
      <c r="BK124" s="95"/>
      <c r="BL124" s="12"/>
      <c r="BM124" s="12"/>
      <c r="BN124" s="2"/>
      <c r="BP124" s="2"/>
      <c r="BQ124" s="2"/>
      <c r="BR124" s="2"/>
    </row>
    <row r="125" spans="1:70" ht="24" customHeight="1">
      <c r="A125" s="12"/>
      <c r="B125" s="12"/>
      <c r="C125" s="12"/>
      <c r="D125" s="12"/>
      <c r="E125" s="12"/>
      <c r="F125" s="12"/>
      <c r="G125" s="12"/>
      <c r="H125" s="12"/>
      <c r="I125" s="18" t="s">
        <v>282</v>
      </c>
      <c r="J125" s="12"/>
      <c r="K125" s="12"/>
      <c r="L125" s="12"/>
      <c r="M125" s="12"/>
      <c r="N125" s="12"/>
      <c r="O125" s="12"/>
      <c r="P125" s="12"/>
      <c r="Q125" s="12"/>
      <c r="R125" s="35"/>
      <c r="S125" s="35"/>
      <c r="T125" s="18"/>
      <c r="U125" s="18"/>
      <c r="V125" s="72"/>
      <c r="W125" s="18"/>
      <c r="X125" s="325"/>
      <c r="Y125" s="40"/>
      <c r="Z125" s="40"/>
      <c r="AA125" s="326"/>
      <c r="AB125" s="40"/>
      <c r="AC125" s="40"/>
      <c r="AD125" s="39" t="s">
        <v>283</v>
      </c>
      <c r="AE125" s="18"/>
      <c r="AF125" s="72"/>
      <c r="AG125" s="18"/>
      <c r="AH125" s="18"/>
      <c r="AI125" s="18"/>
      <c r="AJ125" s="18"/>
      <c r="AK125" s="18" t="s">
        <v>276</v>
      </c>
      <c r="AL125" s="35"/>
      <c r="AM125" s="35"/>
      <c r="AN125" s="35"/>
      <c r="AO125" s="35"/>
      <c r="AP125" s="35"/>
      <c r="AQ125" s="35"/>
      <c r="AR125" s="35"/>
      <c r="AS125" s="35"/>
      <c r="AT125" s="18"/>
      <c r="AU125" s="18"/>
      <c r="AV125" s="18"/>
      <c r="AW125" s="18"/>
      <c r="AX125" s="18"/>
      <c r="AY125" s="18"/>
      <c r="AZ125" s="18"/>
      <c r="BA125" s="325"/>
      <c r="BB125" s="325"/>
      <c r="BC125" s="325"/>
      <c r="BD125" s="326"/>
      <c r="BE125" s="325"/>
      <c r="BF125" s="326"/>
      <c r="BG125" s="72" t="s">
        <v>277</v>
      </c>
      <c r="BI125" s="72"/>
      <c r="BJ125" s="72"/>
      <c r="BK125" s="23"/>
      <c r="BL125" s="12"/>
      <c r="BM125" s="12"/>
      <c r="BN125" s="2"/>
      <c r="BP125" s="2"/>
      <c r="BQ125" s="2"/>
      <c r="BR125" s="2"/>
    </row>
    <row r="126" spans="1:70" ht="24" customHeight="1">
      <c r="A126" s="12"/>
      <c r="B126" s="12"/>
      <c r="C126" s="12"/>
      <c r="D126" s="12"/>
      <c r="E126" s="12"/>
      <c r="F126" s="12"/>
      <c r="G126" s="12"/>
      <c r="H126" s="12"/>
      <c r="I126" s="18"/>
      <c r="J126" s="12"/>
      <c r="K126" s="12"/>
      <c r="L126" s="18"/>
      <c r="M126" s="12"/>
      <c r="N126" s="12"/>
      <c r="O126" s="12"/>
      <c r="P126" s="12"/>
      <c r="Q126" s="12"/>
      <c r="R126" s="35"/>
      <c r="S126" s="35"/>
      <c r="T126" s="18"/>
      <c r="U126" s="18"/>
      <c r="V126" s="72"/>
      <c r="W126" s="18"/>
      <c r="X126" s="18"/>
      <c r="Y126" s="18"/>
      <c r="Z126" s="18"/>
      <c r="AA126" s="18"/>
      <c r="AB126" s="35"/>
      <c r="AC126" s="18"/>
      <c r="AD126" s="18"/>
      <c r="AE126" s="18"/>
      <c r="AF126" s="72"/>
      <c r="AG126" s="18"/>
      <c r="AH126" s="18"/>
      <c r="AI126" s="18"/>
      <c r="AJ126" s="18"/>
      <c r="AK126" s="18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1"/>
      <c r="BF126" s="329"/>
      <c r="BG126" s="72"/>
      <c r="BH126" s="24"/>
      <c r="BI126" s="24"/>
      <c r="BJ126" s="24"/>
      <c r="BK126" s="95"/>
      <c r="BL126" s="12"/>
      <c r="BM126" s="12"/>
      <c r="BN126" s="2"/>
      <c r="BP126" s="2"/>
      <c r="BQ126" s="2"/>
      <c r="BR126" s="2"/>
    </row>
    <row r="127" spans="2:71" ht="24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51"/>
      <c r="BE127" s="251"/>
      <c r="BF127" s="24"/>
      <c r="BG127" s="327"/>
      <c r="BH127" s="24"/>
      <c r="BI127" s="24"/>
      <c r="BJ127" s="24"/>
      <c r="BK127" s="95"/>
      <c r="BL127" s="95"/>
      <c r="BM127" s="12"/>
      <c r="BN127" s="27"/>
      <c r="BO127" s="2"/>
      <c r="BP127" s="2"/>
      <c r="BQ127" s="2"/>
      <c r="BR127" s="2"/>
      <c r="BS127" s="2"/>
    </row>
    <row r="128" spans="2:71" ht="24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18" t="s">
        <v>278</v>
      </c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325"/>
      <c r="BB128" s="325"/>
      <c r="BC128" s="325"/>
      <c r="BD128" s="326"/>
      <c r="BE128" s="325"/>
      <c r="BF128" s="326"/>
      <c r="BG128" s="327" t="s">
        <v>279</v>
      </c>
      <c r="BH128" s="328"/>
      <c r="BI128" s="328"/>
      <c r="BJ128" s="328"/>
      <c r="BK128" s="12"/>
      <c r="BL128" s="12"/>
      <c r="BM128" s="12"/>
      <c r="BN128" s="28"/>
      <c r="BO128" s="2"/>
      <c r="BP128" s="2"/>
      <c r="BQ128" s="2"/>
      <c r="BR128" s="2"/>
      <c r="BS128" s="2"/>
    </row>
    <row r="129" spans="2:71" ht="24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35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330"/>
      <c r="BG129" s="330"/>
      <c r="BH129" s="330"/>
      <c r="BI129" s="330"/>
      <c r="BJ129" s="330"/>
      <c r="BK129" s="12"/>
      <c r="BL129" s="12"/>
      <c r="BM129" s="12"/>
      <c r="BN129" s="28"/>
      <c r="BO129" s="2"/>
      <c r="BP129" s="2"/>
      <c r="BQ129" s="2"/>
      <c r="BR129" s="2"/>
      <c r="BS129" s="2"/>
    </row>
    <row r="130" spans="2:71" ht="24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35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5"/>
      <c r="BO130" s="2"/>
      <c r="BP130" s="2"/>
      <c r="BQ130" s="2"/>
      <c r="BR130" s="2"/>
      <c r="BS130" s="2"/>
    </row>
    <row r="131" spans="2:71" ht="24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35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O131" s="2"/>
      <c r="BP131" s="2"/>
      <c r="BQ131" s="2"/>
      <c r="BR131" s="2"/>
      <c r="BS131" s="2"/>
    </row>
    <row r="132" spans="2:71" ht="24" customHeigh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35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O132" s="2"/>
      <c r="BP132" s="2"/>
      <c r="BQ132" s="2"/>
      <c r="BR132" s="2"/>
      <c r="BS132" s="2"/>
    </row>
    <row r="133" spans="2:71" ht="24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5"/>
      <c r="BO133" s="2"/>
      <c r="BP133" s="2"/>
      <c r="BQ133" s="2"/>
      <c r="BR133" s="2"/>
      <c r="BS133" s="2"/>
    </row>
    <row r="134" spans="2:71" ht="24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2"/>
      <c r="BO134" s="2"/>
      <c r="BP134" s="2"/>
      <c r="BQ134" s="2"/>
      <c r="BR134" s="2"/>
      <c r="BS134" s="2"/>
    </row>
    <row r="135" spans="2:71" ht="40.5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"/>
      <c r="BO135" s="2"/>
      <c r="BP135" s="2"/>
      <c r="BQ135" s="2"/>
      <c r="BR135" s="2"/>
      <c r="BS135" s="2"/>
    </row>
    <row r="136" spans="2:71" ht="40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2"/>
      <c r="BP136" s="2"/>
      <c r="BQ136" s="2"/>
      <c r="BR136" s="2"/>
      <c r="BS136" s="2"/>
    </row>
    <row r="137" spans="2:71" ht="40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2"/>
      <c r="BP137" s="2"/>
      <c r="BQ137" s="2"/>
      <c r="BR137" s="2"/>
      <c r="BS137" s="2"/>
    </row>
    <row r="138" spans="2:71" ht="40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2"/>
      <c r="BP138" s="2"/>
      <c r="BQ138" s="2"/>
      <c r="BR138" s="2"/>
      <c r="BS138" s="2"/>
    </row>
    <row r="139" spans="2:71" ht="40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2"/>
      <c r="BP139" s="2"/>
      <c r="BQ139" s="2"/>
      <c r="BR139" s="2"/>
      <c r="BS139" s="2"/>
    </row>
    <row r="140" spans="2:74" ht="40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:74" ht="40.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2"/>
      <c r="BP141" s="2"/>
      <c r="BQ141" s="2"/>
      <c r="BR141" s="2"/>
      <c r="BS141" s="2"/>
      <c r="BT141" s="2"/>
      <c r="BU141" s="2"/>
      <c r="BV141" s="2"/>
    </row>
    <row r="142" spans="2:74" ht="40.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2"/>
      <c r="BP142" s="2"/>
      <c r="BQ142" s="2"/>
      <c r="BR142" s="2"/>
      <c r="BS142" s="2"/>
      <c r="BT142" s="2"/>
      <c r="BU142" s="2"/>
      <c r="BV142" s="2"/>
    </row>
    <row r="143" spans="2:74" ht="40.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2"/>
      <c r="BP143" s="2"/>
      <c r="BQ143" s="2"/>
      <c r="BR143" s="2"/>
      <c r="BS143" s="2"/>
      <c r="BT143" s="2"/>
      <c r="BU143" s="2"/>
      <c r="BV143" s="2"/>
    </row>
    <row r="144" spans="2:74" ht="40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2"/>
      <c r="BP144" s="2"/>
      <c r="BQ144" s="2"/>
      <c r="BR144" s="2"/>
      <c r="BS144" s="2"/>
      <c r="BT144" s="2"/>
      <c r="BU144" s="2"/>
      <c r="BV144" s="2"/>
    </row>
    <row r="145" spans="2:74" ht="40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2"/>
      <c r="BP145" s="2"/>
      <c r="BQ145" s="2"/>
      <c r="BR145" s="2"/>
      <c r="BS145" s="2"/>
      <c r="BT145" s="2"/>
      <c r="BU145" s="2"/>
      <c r="BV145" s="2"/>
    </row>
    <row r="146" spans="2:74" ht="40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2"/>
      <c r="BP146" s="2"/>
      <c r="BQ146" s="2"/>
      <c r="BR146" s="2"/>
      <c r="BS146" s="2"/>
      <c r="BT146" s="2"/>
      <c r="BU146" s="2"/>
      <c r="BV146" s="2"/>
    </row>
    <row r="147" spans="2:74" ht="40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2"/>
      <c r="BP147" s="2"/>
      <c r="BQ147" s="2"/>
      <c r="BR147" s="2"/>
      <c r="BS147" s="2"/>
      <c r="BT147" s="2"/>
      <c r="BU147" s="2"/>
      <c r="BV147" s="2"/>
    </row>
    <row r="148" spans="2:74" ht="40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2"/>
      <c r="BP148" s="2"/>
      <c r="BQ148" s="2"/>
      <c r="BR148" s="2"/>
      <c r="BS148" s="2"/>
      <c r="BT148" s="2"/>
      <c r="BU148" s="2"/>
      <c r="BV148" s="2"/>
    </row>
    <row r="149" spans="2:74" ht="40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2"/>
      <c r="BP149" s="2"/>
      <c r="BQ149" s="2"/>
      <c r="BR149" s="2"/>
      <c r="BS149" s="2"/>
      <c r="BT149" s="2"/>
      <c r="BU149" s="2"/>
      <c r="BV149" s="2"/>
    </row>
    <row r="150" spans="2:7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2"/>
      <c r="BP150" s="2"/>
      <c r="BQ150" s="2"/>
      <c r="BR150" s="2"/>
      <c r="BS150" s="2"/>
      <c r="BT150" s="2"/>
      <c r="BU150" s="2"/>
      <c r="BV150" s="2"/>
    </row>
    <row r="151" spans="2:7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2"/>
      <c r="BP151" s="2"/>
      <c r="BQ151" s="2"/>
      <c r="BR151" s="2"/>
      <c r="BS151" s="2"/>
      <c r="BT151" s="2"/>
      <c r="BU151" s="2"/>
      <c r="BV151" s="2"/>
    </row>
    <row r="152" spans="2:7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2"/>
      <c r="BP152" s="2"/>
      <c r="BQ152" s="2"/>
      <c r="BR152" s="2"/>
      <c r="BS152" s="2"/>
      <c r="BT152" s="2"/>
      <c r="BU152" s="2"/>
      <c r="BV152" s="2"/>
    </row>
    <row r="153" spans="2:7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2"/>
      <c r="BP153" s="2"/>
      <c r="BQ153" s="2"/>
      <c r="BR153" s="2"/>
      <c r="BS153" s="2"/>
      <c r="BT153" s="2"/>
      <c r="BU153" s="2"/>
      <c r="BV153" s="2"/>
    </row>
    <row r="154" spans="2:7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2"/>
      <c r="BP154" s="2"/>
      <c r="BQ154" s="2"/>
      <c r="BR154" s="2"/>
      <c r="BS154" s="2"/>
      <c r="BT154" s="2"/>
      <c r="BU154" s="2"/>
      <c r="BV154" s="2"/>
    </row>
    <row r="155" spans="2:7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2"/>
      <c r="BP155" s="2"/>
      <c r="BQ155" s="2"/>
      <c r="BR155" s="2"/>
      <c r="BS155" s="2"/>
      <c r="BT155" s="2"/>
      <c r="BU155" s="2"/>
      <c r="BV155" s="2"/>
    </row>
    <row r="156" spans="2:7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2"/>
      <c r="BP156" s="2"/>
      <c r="BQ156" s="2"/>
      <c r="BR156" s="2"/>
      <c r="BS156" s="2"/>
      <c r="BT156" s="2"/>
      <c r="BU156" s="2"/>
      <c r="BV156" s="2"/>
    </row>
    <row r="157" spans="2:7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2"/>
      <c r="BP157" s="2"/>
      <c r="BQ157" s="2"/>
      <c r="BR157" s="2"/>
      <c r="BS157" s="2"/>
      <c r="BT157" s="2"/>
      <c r="BU157" s="2"/>
      <c r="BV157" s="2"/>
    </row>
    <row r="158" spans="2:7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2"/>
      <c r="BP158" s="2"/>
      <c r="BQ158" s="2"/>
      <c r="BR158" s="2"/>
      <c r="BS158" s="2"/>
      <c r="BT158" s="2"/>
      <c r="BU158" s="2"/>
      <c r="BV158" s="2"/>
    </row>
    <row r="159" spans="2:7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2"/>
      <c r="BP159" s="2"/>
      <c r="BQ159" s="2"/>
      <c r="BR159" s="2"/>
      <c r="BS159" s="2"/>
      <c r="BT159" s="2"/>
      <c r="BU159" s="2"/>
      <c r="BV159" s="2"/>
    </row>
    <row r="160" spans="2:7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2"/>
      <c r="BP160" s="2"/>
      <c r="BQ160" s="2"/>
      <c r="BR160" s="2"/>
      <c r="BS160" s="2"/>
      <c r="BT160" s="2"/>
      <c r="BU160" s="2"/>
      <c r="BV160" s="2"/>
    </row>
    <row r="161" spans="2:7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2"/>
      <c r="BP161" s="2"/>
      <c r="BQ161" s="2"/>
      <c r="BR161" s="2"/>
      <c r="BS161" s="2"/>
      <c r="BT161" s="2"/>
      <c r="BU161" s="2"/>
      <c r="BV161" s="2"/>
    </row>
    <row r="162" spans="2:7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2"/>
      <c r="BP162" s="2"/>
      <c r="BQ162" s="2"/>
      <c r="BR162" s="2"/>
      <c r="BS162" s="2"/>
      <c r="BT162" s="2"/>
      <c r="BU162" s="2"/>
      <c r="BV162" s="2"/>
    </row>
    <row r="163" spans="2:7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2"/>
      <c r="BP163" s="2"/>
      <c r="BQ163" s="2"/>
      <c r="BR163" s="2"/>
      <c r="BS163" s="2"/>
      <c r="BT163" s="2"/>
      <c r="BU163" s="2"/>
      <c r="BV163" s="2"/>
    </row>
    <row r="164" spans="2:7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2"/>
      <c r="BP164" s="2"/>
      <c r="BQ164" s="2"/>
      <c r="BR164" s="2"/>
      <c r="BS164" s="2"/>
      <c r="BT164" s="2"/>
      <c r="BU164" s="2"/>
      <c r="BV164" s="2"/>
    </row>
    <row r="165" spans="2:7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2"/>
      <c r="BP165" s="2"/>
      <c r="BQ165" s="2"/>
      <c r="BR165" s="2"/>
      <c r="BS165" s="2"/>
      <c r="BT165" s="2"/>
      <c r="BU165" s="2"/>
      <c r="BV165" s="2"/>
    </row>
    <row r="166" spans="2:7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2"/>
      <c r="BP166" s="2"/>
      <c r="BQ166" s="2"/>
      <c r="BR166" s="2"/>
      <c r="BS166" s="2"/>
      <c r="BT166" s="2"/>
      <c r="BU166" s="2"/>
      <c r="BV166" s="2"/>
    </row>
    <row r="167" spans="2:7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2"/>
      <c r="BP167" s="2"/>
      <c r="BQ167" s="2"/>
      <c r="BR167" s="2"/>
      <c r="BS167" s="2"/>
      <c r="BT167" s="2"/>
      <c r="BU167" s="2"/>
      <c r="BV167" s="2"/>
    </row>
    <row r="168" spans="2:7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Q168" s="2"/>
      <c r="BR168" s="2"/>
      <c r="BS168" s="2"/>
      <c r="BT168" s="2"/>
      <c r="BU168" s="2"/>
      <c r="BV168" s="2"/>
    </row>
    <row r="169" spans="2:7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Q169" s="2"/>
      <c r="BR169" s="2"/>
      <c r="BS169" s="2"/>
      <c r="BT169" s="2"/>
      <c r="BU169" s="2"/>
      <c r="BV169" s="2"/>
    </row>
    <row r="170" spans="69:74" ht="12.75">
      <c r="BQ170" s="2"/>
      <c r="BR170" s="2"/>
      <c r="BS170" s="2"/>
      <c r="BT170" s="2"/>
      <c r="BU170" s="2"/>
      <c r="BV170" s="2"/>
    </row>
    <row r="171" spans="2:7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Q171" s="2"/>
      <c r="BR171" s="2"/>
      <c r="BS171" s="2"/>
      <c r="BT171" s="2"/>
      <c r="BU171" s="2"/>
      <c r="BV171" s="2"/>
    </row>
    <row r="172" spans="2:7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Q172" s="2"/>
      <c r="BR172" s="2"/>
      <c r="BS172" s="2"/>
      <c r="BT172" s="2"/>
      <c r="BU172" s="2"/>
      <c r="BV172" s="2"/>
    </row>
    <row r="173" spans="3:7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Q173" s="2"/>
      <c r="BR173" s="2"/>
      <c r="BS173" s="2"/>
      <c r="BT173" s="2"/>
      <c r="BU173" s="2"/>
      <c r="BV173" s="2"/>
    </row>
    <row r="174" spans="3:7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Q174" s="2"/>
      <c r="BR174" s="2"/>
      <c r="BS174" s="2"/>
      <c r="BT174" s="2"/>
      <c r="BU174" s="2"/>
      <c r="BV174" s="2"/>
    </row>
    <row r="175" spans="3:74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Q175" s="2"/>
      <c r="BR175" s="2"/>
      <c r="BS175" s="2"/>
      <c r="BT175" s="2"/>
      <c r="BU175" s="2"/>
      <c r="BV175" s="2"/>
    </row>
    <row r="176" spans="3:74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Q176" s="2"/>
      <c r="BR176" s="2"/>
      <c r="BS176" s="2"/>
      <c r="BT176" s="2"/>
      <c r="BU176" s="2"/>
      <c r="BV176" s="2"/>
    </row>
    <row r="177" spans="3:74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Q177" s="2"/>
      <c r="BR177" s="2"/>
      <c r="BS177" s="2"/>
      <c r="BT177" s="2"/>
      <c r="BU177" s="2"/>
      <c r="BV177" s="2"/>
    </row>
    <row r="178" spans="69:74" ht="12.75">
      <c r="BQ178" s="2"/>
      <c r="BR178" s="2"/>
      <c r="BS178" s="2"/>
      <c r="BT178" s="2"/>
      <c r="BU178" s="2"/>
      <c r="BV178" s="2"/>
    </row>
    <row r="179" spans="69:74" ht="12.75">
      <c r="BQ179" s="2"/>
      <c r="BR179" s="2"/>
      <c r="BS179" s="2"/>
      <c r="BT179" s="2"/>
      <c r="BU179" s="2"/>
      <c r="BV179" s="2"/>
    </row>
    <row r="180" spans="69:74" ht="12.75">
      <c r="BQ180" s="2"/>
      <c r="BR180" s="2"/>
      <c r="BS180" s="2"/>
      <c r="BT180" s="2"/>
      <c r="BU180" s="2"/>
      <c r="BV180" s="2"/>
    </row>
    <row r="181" spans="69:74" ht="12.75">
      <c r="BQ181" s="2"/>
      <c r="BR181" s="2"/>
      <c r="BS181" s="2"/>
      <c r="BT181" s="2"/>
      <c r="BU181" s="2"/>
      <c r="BV181" s="2"/>
    </row>
  </sheetData>
  <sheetProtection/>
  <mergeCells count="247">
    <mergeCell ref="B93:C93"/>
    <mergeCell ref="B94:C94"/>
    <mergeCell ref="B84:C84"/>
    <mergeCell ref="B101:C101"/>
    <mergeCell ref="B95:C95"/>
    <mergeCell ref="B96:C96"/>
    <mergeCell ref="B97:C97"/>
    <mergeCell ref="B98:C98"/>
    <mergeCell ref="B88:C88"/>
    <mergeCell ref="B90:C90"/>
    <mergeCell ref="B91:C91"/>
    <mergeCell ref="B92:C92"/>
    <mergeCell ref="B100:C100"/>
    <mergeCell ref="B99:C99"/>
    <mergeCell ref="B79:C79"/>
    <mergeCell ref="B80:C80"/>
    <mergeCell ref="B81:C81"/>
    <mergeCell ref="B82:C82"/>
    <mergeCell ref="B83:C83"/>
    <mergeCell ref="B85:C85"/>
    <mergeCell ref="B86:C86"/>
    <mergeCell ref="B87:C87"/>
    <mergeCell ref="B74:C74"/>
    <mergeCell ref="B75:C75"/>
    <mergeCell ref="B76:C76"/>
    <mergeCell ref="B77:C77"/>
    <mergeCell ref="BC101:BD101"/>
    <mergeCell ref="B46:C46"/>
    <mergeCell ref="B47:C47"/>
    <mergeCell ref="B48:C48"/>
    <mergeCell ref="B49:C49"/>
    <mergeCell ref="B50:C50"/>
    <mergeCell ref="B68:C68"/>
    <mergeCell ref="B71:C71"/>
    <mergeCell ref="B72:C72"/>
    <mergeCell ref="B78:C78"/>
    <mergeCell ref="B89:C89"/>
    <mergeCell ref="BC77:BD77"/>
    <mergeCell ref="BC78:BD78"/>
    <mergeCell ref="B69:C69"/>
    <mergeCell ref="B70:C70"/>
    <mergeCell ref="BC87:BD87"/>
    <mergeCell ref="BC100:BD100"/>
    <mergeCell ref="B60:C60"/>
    <mergeCell ref="B67:C67"/>
    <mergeCell ref="BC95:BD95"/>
    <mergeCell ref="BC96:BD96"/>
    <mergeCell ref="BC89:BD89"/>
    <mergeCell ref="BC90:BD90"/>
    <mergeCell ref="BC93:BD93"/>
    <mergeCell ref="BC94:BD94"/>
    <mergeCell ref="B73:C73"/>
    <mergeCell ref="BC86:BD86"/>
    <mergeCell ref="BC79:BD79"/>
    <mergeCell ref="BC80:BD80"/>
    <mergeCell ref="BC97:BD97"/>
    <mergeCell ref="BC98:BD98"/>
    <mergeCell ref="BC99:BD99"/>
    <mergeCell ref="BC91:BD91"/>
    <mergeCell ref="BC92:BD92"/>
    <mergeCell ref="BC88:BD88"/>
    <mergeCell ref="BC83:BD83"/>
    <mergeCell ref="BC72:BD72"/>
    <mergeCell ref="BC73:BD73"/>
    <mergeCell ref="BC74:BD74"/>
    <mergeCell ref="BC81:BD81"/>
    <mergeCell ref="BC82:BD82"/>
    <mergeCell ref="BC85:BD85"/>
    <mergeCell ref="BC84:BD84"/>
    <mergeCell ref="BC75:BD75"/>
    <mergeCell ref="BC76:BD76"/>
    <mergeCell ref="B57:C57"/>
    <mergeCell ref="BC60:BD60"/>
    <mergeCell ref="BC61:BD61"/>
    <mergeCell ref="BC63:BD63"/>
    <mergeCell ref="B66:C66"/>
    <mergeCell ref="BC69:BD69"/>
    <mergeCell ref="BC70:BD70"/>
    <mergeCell ref="BC71:BD71"/>
    <mergeCell ref="B64:C64"/>
    <mergeCell ref="B39:C39"/>
    <mergeCell ref="B40:C40"/>
    <mergeCell ref="BC50:BD50"/>
    <mergeCell ref="BC40:BD40"/>
    <mergeCell ref="BC47:BD47"/>
    <mergeCell ref="BC48:BD48"/>
    <mergeCell ref="B51:C51"/>
    <mergeCell ref="B52:C52"/>
    <mergeCell ref="BC49:BD49"/>
    <mergeCell ref="BC53:BD53"/>
    <mergeCell ref="BC56:BD56"/>
    <mergeCell ref="B42:C42"/>
    <mergeCell ref="B43:C43"/>
    <mergeCell ref="B44:C44"/>
    <mergeCell ref="BC54:BD54"/>
    <mergeCell ref="B55:C55"/>
    <mergeCell ref="B56:C56"/>
    <mergeCell ref="BC59:BD59"/>
    <mergeCell ref="B63:C63"/>
    <mergeCell ref="BC57:BD57"/>
    <mergeCell ref="BC58:BD58"/>
    <mergeCell ref="B59:C59"/>
    <mergeCell ref="B54:C54"/>
    <mergeCell ref="B61:C61"/>
    <mergeCell ref="B62:C62"/>
    <mergeCell ref="BO27:BV27"/>
    <mergeCell ref="BC31:BD31"/>
    <mergeCell ref="BC35:BD35"/>
    <mergeCell ref="D29:AN29"/>
    <mergeCell ref="BC30:BD30"/>
    <mergeCell ref="D28:AN28"/>
    <mergeCell ref="BC33:BD33"/>
    <mergeCell ref="AT25:AT27"/>
    <mergeCell ref="AO24:AO27"/>
    <mergeCell ref="AS24:AS27"/>
    <mergeCell ref="BC108:BD108"/>
    <mergeCell ref="BC106:BD106"/>
    <mergeCell ref="R113:AT113"/>
    <mergeCell ref="B34:C34"/>
    <mergeCell ref="B35:C35"/>
    <mergeCell ref="BC36:BD36"/>
    <mergeCell ref="BC39:BD39"/>
    <mergeCell ref="BC46:BD46"/>
    <mergeCell ref="BC43:BD43"/>
    <mergeCell ref="BC42:BD42"/>
    <mergeCell ref="BM114:BM115"/>
    <mergeCell ref="BL109:BM109"/>
    <mergeCell ref="AU114:BK114"/>
    <mergeCell ref="AU115:BK115"/>
    <mergeCell ref="B106:C106"/>
    <mergeCell ref="BC107:BD107"/>
    <mergeCell ref="D108:AN108"/>
    <mergeCell ref="BL114:BL115"/>
    <mergeCell ref="B113:O113"/>
    <mergeCell ref="R112:AT112"/>
    <mergeCell ref="R116:AP116"/>
    <mergeCell ref="BD3:BI3"/>
    <mergeCell ref="R110:AT110"/>
    <mergeCell ref="R109:AT109"/>
    <mergeCell ref="BC34:BD34"/>
    <mergeCell ref="R114:AP114"/>
    <mergeCell ref="R115:AP115"/>
    <mergeCell ref="BC102:BD102"/>
    <mergeCell ref="AU113:BK113"/>
    <mergeCell ref="AU22:AU27"/>
    <mergeCell ref="AW25:AW27"/>
    <mergeCell ref="BC68:BD68"/>
    <mergeCell ref="BC64:BD64"/>
    <mergeCell ref="BC67:BD67"/>
    <mergeCell ref="BC52:BD52"/>
    <mergeCell ref="BC44:BD44"/>
    <mergeCell ref="BC41:BD41"/>
    <mergeCell ref="BC23:BD27"/>
    <mergeCell ref="BC66:BD66"/>
    <mergeCell ref="BC65:BD65"/>
    <mergeCell ref="BC28:BD28"/>
    <mergeCell ref="BC29:BD29"/>
    <mergeCell ref="BC32:BD32"/>
    <mergeCell ref="BC38:BD38"/>
    <mergeCell ref="BC104:BD104"/>
    <mergeCell ref="B103:C103"/>
    <mergeCell ref="B53:C53"/>
    <mergeCell ref="B65:C65"/>
    <mergeCell ref="B58:C58"/>
    <mergeCell ref="B41:C41"/>
    <mergeCell ref="AO22:AR22"/>
    <mergeCell ref="AR24:AR27"/>
    <mergeCell ref="B28:C28"/>
    <mergeCell ref="AQ24:AQ27"/>
    <mergeCell ref="AO23:AR23"/>
    <mergeCell ref="B36:C36"/>
    <mergeCell ref="B38:C38"/>
    <mergeCell ref="B17:C17"/>
    <mergeCell ref="B33:C33"/>
    <mergeCell ref="B16:C16"/>
    <mergeCell ref="B37:C37"/>
    <mergeCell ref="B31:C31"/>
    <mergeCell ref="B32:C32"/>
    <mergeCell ref="B30:C30"/>
    <mergeCell ref="B15:C15"/>
    <mergeCell ref="N16:O16"/>
    <mergeCell ref="N15:O15"/>
    <mergeCell ref="I12:L12"/>
    <mergeCell ref="B12:C13"/>
    <mergeCell ref="D12:H12"/>
    <mergeCell ref="B14:C14"/>
    <mergeCell ref="M12:Q12"/>
    <mergeCell ref="BE22:BE27"/>
    <mergeCell ref="BA24:BA27"/>
    <mergeCell ref="AI12:AM12"/>
    <mergeCell ref="AS22:AT23"/>
    <mergeCell ref="D22:AN27"/>
    <mergeCell ref="AA12:AD12"/>
    <mergeCell ref="AP24:AP27"/>
    <mergeCell ref="N17:O17"/>
    <mergeCell ref="N14:O14"/>
    <mergeCell ref="N13:O13"/>
    <mergeCell ref="AN12:AQ12"/>
    <mergeCell ref="BH18:BI18"/>
    <mergeCell ref="R12:U12"/>
    <mergeCell ref="V12:Z12"/>
    <mergeCell ref="AR12:AV12"/>
    <mergeCell ref="AX25:AX27"/>
    <mergeCell ref="AE12:AH12"/>
    <mergeCell ref="AV22:BD22"/>
    <mergeCell ref="AW23:BB23"/>
    <mergeCell ref="AW12:AZ12"/>
    <mergeCell ref="AV23:AV27"/>
    <mergeCell ref="BJ23:BK23"/>
    <mergeCell ref="BH14:BI14"/>
    <mergeCell ref="AZ25:AZ27"/>
    <mergeCell ref="BF25:BM25"/>
    <mergeCell ref="BL23:BM23"/>
    <mergeCell ref="BH23:BI23"/>
    <mergeCell ref="BF27:BM27"/>
    <mergeCell ref="BB24:BB27"/>
    <mergeCell ref="AY25:AY27"/>
    <mergeCell ref="BM12:BM13"/>
    <mergeCell ref="AW24:AZ24"/>
    <mergeCell ref="BF22:BM22"/>
    <mergeCell ref="BA12:BD12"/>
    <mergeCell ref="BH15:BI15"/>
    <mergeCell ref="BE12:BE13"/>
    <mergeCell ref="BH16:BI16"/>
    <mergeCell ref="BG12:BG13"/>
    <mergeCell ref="BK12:BK13"/>
    <mergeCell ref="BJ12:BJ13"/>
    <mergeCell ref="AU116:BK116"/>
    <mergeCell ref="R117:AP117"/>
    <mergeCell ref="AU117:BK117"/>
    <mergeCell ref="BL12:BL13"/>
    <mergeCell ref="BF12:BF13"/>
    <mergeCell ref="BH12:BI13"/>
    <mergeCell ref="BC37:BD37"/>
    <mergeCell ref="BC103:BD103"/>
    <mergeCell ref="BF23:BG23"/>
    <mergeCell ref="BH17:BI17"/>
    <mergeCell ref="B118:O118"/>
    <mergeCell ref="AU118:BK118"/>
    <mergeCell ref="D102:AN102"/>
    <mergeCell ref="BF109:BG109"/>
    <mergeCell ref="BH109:BI109"/>
    <mergeCell ref="BJ109:BK109"/>
    <mergeCell ref="R111:AT111"/>
    <mergeCell ref="B110:O110"/>
    <mergeCell ref="B109:Q109"/>
    <mergeCell ref="AV109:BE112"/>
  </mergeCells>
  <printOptions horizontalCentered="1"/>
  <pageMargins left="0.4330708661417323" right="0.1968503937007874" top="0.1968503937007874" bottom="0.1968503937007874" header="0.1968503937007874" footer="0"/>
  <pageSetup blackAndWhite="1" fitToHeight="2" fitToWidth="1" horizontalDpi="600" verticalDpi="600" orientation="landscape" paperSize="8" scale="39" r:id="rId1"/>
  <ignoredErrors>
    <ignoredError sqref="E13 N13 S13 X13 AB13 AF13 AO13 AS13 BB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98"/>
  <sheetViews>
    <sheetView showGridLines="0" view="pageBreakPreview" zoomScale="40" zoomScaleNormal="25" zoomScaleSheetLayoutView="40" zoomScalePageLayoutView="10" workbookViewId="0" topLeftCell="A37">
      <selection activeCell="AC9" sqref="AC9"/>
    </sheetView>
  </sheetViews>
  <sheetFormatPr defaultColWidth="13.75390625" defaultRowHeight="12.75"/>
  <cols>
    <col min="1" max="1" width="6.00390625" style="3" customWidth="1"/>
    <col min="2" max="2" width="9.25390625" style="3" customWidth="1"/>
    <col min="3" max="4" width="7.25390625" style="3" customWidth="1"/>
    <col min="5" max="5" width="9.75390625" style="3" customWidth="1"/>
    <col min="6" max="40" width="7.25390625" style="3" customWidth="1"/>
    <col min="41" max="41" width="9.75390625" style="3" customWidth="1"/>
    <col min="42" max="42" width="12.625" style="3" customWidth="1"/>
    <col min="43" max="44" width="7.25390625" style="3" customWidth="1"/>
    <col min="45" max="45" width="14.375" style="3" customWidth="1"/>
    <col min="46" max="46" width="9.75390625" style="3" customWidth="1"/>
    <col min="47" max="47" width="10.625" style="3" customWidth="1"/>
    <col min="48" max="48" width="10.125" style="3" customWidth="1"/>
    <col min="49" max="49" width="11.00390625" style="3" customWidth="1"/>
    <col min="50" max="50" width="7.25390625" style="3" customWidth="1"/>
    <col min="51" max="51" width="10.125" style="3" customWidth="1"/>
    <col min="52" max="52" width="9.75390625" style="3" customWidth="1"/>
    <col min="53" max="53" width="7.00390625" style="3" customWidth="1"/>
    <col min="54" max="54" width="8.875" style="3" customWidth="1"/>
    <col min="55" max="56" width="7.25390625" style="3" customWidth="1"/>
    <col min="57" max="57" width="9.75390625" style="3" customWidth="1"/>
    <col min="58" max="58" width="9.00390625" style="3" customWidth="1"/>
    <col min="59" max="59" width="9.375" style="3" customWidth="1"/>
    <col min="60" max="60" width="8.00390625" style="3" customWidth="1"/>
    <col min="61" max="61" width="8.625" style="3" customWidth="1"/>
    <col min="62" max="62" width="10.375" style="3" customWidth="1"/>
    <col min="63" max="63" width="9.25390625" style="3" customWidth="1"/>
    <col min="64" max="64" width="9.875" style="3" customWidth="1"/>
    <col min="65" max="65" width="10.875" style="3" customWidth="1"/>
    <col min="66" max="66" width="13.75390625" style="3" customWidth="1"/>
    <col min="67" max="74" width="6.25390625" style="3" customWidth="1"/>
    <col min="75" max="75" width="12.625" style="3" customWidth="1"/>
    <col min="76" max="76" width="32.25390625" style="3" customWidth="1"/>
    <col min="77" max="79" width="13.75390625" style="3" customWidth="1"/>
    <col min="80" max="80" width="17.125" style="3" customWidth="1"/>
    <col min="81" max="16384" width="13.75390625" style="3" customWidth="1"/>
  </cols>
  <sheetData>
    <row r="1" ht="24.75" customHeight="1"/>
    <row r="2" spans="1:74" ht="37.5" customHeight="1">
      <c r="A2" s="1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4"/>
      <c r="N2" s="17"/>
      <c r="O2" s="17"/>
      <c r="P2" s="17"/>
      <c r="Q2" s="17"/>
      <c r="R2" s="17"/>
      <c r="S2" s="17"/>
      <c r="T2" s="17"/>
      <c r="U2" s="17"/>
      <c r="V2" s="17"/>
      <c r="W2" s="18"/>
      <c r="X2" s="17"/>
      <c r="Y2" s="18"/>
      <c r="Z2" s="18"/>
      <c r="AA2" s="18"/>
      <c r="AB2" s="39" t="s">
        <v>96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1"/>
      <c r="BO2" s="1"/>
      <c r="BP2" s="2"/>
      <c r="BQ2" s="2"/>
      <c r="BR2" s="2"/>
      <c r="BS2" s="2"/>
      <c r="BT2" s="2"/>
      <c r="BU2" s="2"/>
      <c r="BV2" s="2"/>
    </row>
    <row r="3" spans="1:74" ht="33" customHeight="1">
      <c r="A3" s="13"/>
      <c r="B3" s="17"/>
      <c r="C3" s="18"/>
      <c r="D3" s="18"/>
      <c r="E3" s="18"/>
      <c r="F3" s="18"/>
      <c r="G3" s="111"/>
      <c r="I3" s="18" t="s">
        <v>158</v>
      </c>
      <c r="J3" s="18"/>
      <c r="K3" s="18"/>
      <c r="L3" s="18"/>
      <c r="M3" s="18"/>
      <c r="N3" s="18"/>
      <c r="O3" s="18"/>
      <c r="P3" s="18"/>
      <c r="Q3" s="77"/>
      <c r="R3" s="77"/>
      <c r="S3" s="17"/>
      <c r="T3" s="17"/>
      <c r="U3" s="17"/>
      <c r="V3" s="17"/>
      <c r="W3" s="17" t="s">
        <v>0</v>
      </c>
      <c r="X3" s="17"/>
      <c r="Y3" s="17"/>
      <c r="Z3" s="17"/>
      <c r="AA3" s="39" t="s">
        <v>112</v>
      </c>
      <c r="AB3" s="111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17"/>
      <c r="AX3" s="17"/>
      <c r="AY3" s="17"/>
      <c r="AZ3" s="18"/>
      <c r="BA3" s="17"/>
      <c r="BB3" s="17"/>
      <c r="BC3" s="17"/>
      <c r="BD3" s="557" t="s">
        <v>157</v>
      </c>
      <c r="BE3" s="557"/>
      <c r="BF3" s="557"/>
      <c r="BG3" s="557"/>
      <c r="BH3" s="557"/>
      <c r="BI3" s="557"/>
      <c r="BJ3" s="18"/>
      <c r="BK3" s="18"/>
      <c r="BL3" s="18"/>
      <c r="BM3" s="18"/>
      <c r="BN3" s="11"/>
      <c r="BO3" s="1"/>
      <c r="BP3" s="2"/>
      <c r="BQ3" s="2"/>
      <c r="BR3" s="2"/>
      <c r="BS3" s="2"/>
      <c r="BT3" s="2"/>
      <c r="BU3" s="2"/>
      <c r="BV3" s="2"/>
    </row>
    <row r="4" spans="1:77" ht="54" customHeight="1">
      <c r="A4" s="13"/>
      <c r="B4" s="18"/>
      <c r="C4" s="18"/>
      <c r="D4" s="18" t="s">
        <v>168</v>
      </c>
      <c r="E4" s="18"/>
      <c r="F4" s="36"/>
      <c r="G4" s="37"/>
      <c r="H4" s="37"/>
      <c r="I4" s="113"/>
      <c r="J4" s="113"/>
      <c r="K4" s="113"/>
      <c r="L4" s="113"/>
      <c r="M4" s="40"/>
      <c r="N4" s="18" t="s">
        <v>162</v>
      </c>
      <c r="O4" s="18"/>
      <c r="P4" s="18"/>
      <c r="Q4" s="18"/>
      <c r="R4" s="18"/>
      <c r="S4" s="18"/>
      <c r="T4" s="18"/>
      <c r="U4" s="18"/>
      <c r="V4" s="17"/>
      <c r="W4" s="17"/>
      <c r="X4" s="18"/>
      <c r="Y4" s="17"/>
      <c r="Z4" s="17"/>
      <c r="AA4" s="17"/>
      <c r="AB4" s="111"/>
      <c r="AC4" s="39"/>
      <c r="AD4" s="39"/>
      <c r="AE4" s="129" t="s">
        <v>273</v>
      </c>
      <c r="AF4" s="39"/>
      <c r="AG4" s="39"/>
      <c r="AH4" s="111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21"/>
      <c r="AX4" s="21"/>
      <c r="AY4" s="21"/>
      <c r="AZ4" s="18" t="s">
        <v>131</v>
      </c>
      <c r="BA4" s="111"/>
      <c r="BB4" s="18"/>
      <c r="BC4" s="18"/>
      <c r="BD4" s="38"/>
      <c r="BE4" s="38"/>
      <c r="BF4" s="40"/>
      <c r="BG4" s="40"/>
      <c r="BH4" s="145"/>
      <c r="BI4" s="159"/>
      <c r="BJ4" s="145" t="s">
        <v>163</v>
      </c>
      <c r="BK4" s="112"/>
      <c r="BL4" s="18"/>
      <c r="BM4" s="18"/>
      <c r="BN4" s="11"/>
      <c r="BO4" s="14"/>
      <c r="BP4" s="14"/>
      <c r="BQ4" s="1"/>
      <c r="BR4" s="1"/>
      <c r="BS4" s="2"/>
      <c r="BT4" s="2"/>
      <c r="BU4" s="2"/>
      <c r="BV4" s="2"/>
      <c r="BW4" s="2"/>
      <c r="BX4" s="2"/>
      <c r="BY4" s="2"/>
    </row>
    <row r="5" spans="1:77" ht="29.25" customHeight="1">
      <c r="A5" s="13"/>
      <c r="B5" s="111"/>
      <c r="C5" s="18"/>
      <c r="D5" s="18"/>
      <c r="E5" s="18"/>
      <c r="F5" s="36"/>
      <c r="H5" s="37"/>
      <c r="I5" s="37"/>
      <c r="J5" s="37"/>
      <c r="K5" s="37"/>
      <c r="L5" s="37"/>
      <c r="M5" s="18"/>
      <c r="O5" s="18"/>
      <c r="P5" s="18"/>
      <c r="Q5" s="18"/>
      <c r="R5" s="18"/>
      <c r="S5" s="77"/>
      <c r="T5" s="18"/>
      <c r="U5" s="18"/>
      <c r="V5" s="17"/>
      <c r="W5" s="17"/>
      <c r="X5" s="18"/>
      <c r="Y5" s="17"/>
      <c r="Z5" s="17"/>
      <c r="AA5" s="17"/>
      <c r="AB5" s="17"/>
      <c r="AC5" s="17"/>
      <c r="AD5" s="17"/>
      <c r="AG5" s="162" t="s">
        <v>202</v>
      </c>
      <c r="AH5" s="162"/>
      <c r="AI5" s="162"/>
      <c r="AJ5" s="162"/>
      <c r="AK5" s="162"/>
      <c r="AL5" s="162"/>
      <c r="AM5" s="162"/>
      <c r="AN5" s="162"/>
      <c r="AO5" s="162"/>
      <c r="AP5" s="162"/>
      <c r="AQ5" s="39"/>
      <c r="AR5" s="39"/>
      <c r="AS5" s="39"/>
      <c r="AT5" s="39"/>
      <c r="AU5" s="39"/>
      <c r="AV5" s="39"/>
      <c r="AW5" s="23"/>
      <c r="AX5" s="23"/>
      <c r="AY5" s="23"/>
      <c r="AZ5" s="17"/>
      <c r="BA5" s="18"/>
      <c r="BB5" s="18"/>
      <c r="BD5" s="17"/>
      <c r="BE5" s="17"/>
      <c r="BF5" s="18"/>
      <c r="BG5" s="18"/>
      <c r="BH5" s="156"/>
      <c r="BI5" s="112"/>
      <c r="BJ5" s="152"/>
      <c r="BK5" s="112"/>
      <c r="BL5" s="112"/>
      <c r="BM5" s="112"/>
      <c r="BN5" s="15"/>
      <c r="BO5" s="14"/>
      <c r="BP5" s="14"/>
      <c r="BQ5" s="1"/>
      <c r="BR5" s="1"/>
      <c r="BS5" s="2"/>
      <c r="BT5" s="2"/>
      <c r="BU5" s="2"/>
      <c r="BV5" s="2"/>
      <c r="BW5" s="2"/>
      <c r="BX5" s="2"/>
      <c r="BY5" s="2"/>
    </row>
    <row r="6" spans="1:77" ht="24" customHeight="1">
      <c r="A6" s="13"/>
      <c r="B6" s="18"/>
      <c r="C6" s="111"/>
      <c r="D6" s="18"/>
      <c r="E6" s="102"/>
      <c r="F6" s="152"/>
      <c r="G6" s="152" t="s">
        <v>166</v>
      </c>
      <c r="H6" s="153"/>
      <c r="I6" s="153"/>
      <c r="J6" s="153"/>
      <c r="K6" s="153"/>
      <c r="L6" s="153"/>
      <c r="M6" s="153"/>
      <c r="N6" s="153"/>
      <c r="O6" s="153"/>
      <c r="P6" s="153"/>
      <c r="Q6" s="34"/>
      <c r="R6" s="34"/>
      <c r="S6" s="77"/>
      <c r="T6" s="18"/>
      <c r="U6" s="18"/>
      <c r="V6" s="17"/>
      <c r="W6" s="17"/>
      <c r="X6" s="18"/>
      <c r="Y6" s="17"/>
      <c r="Z6" s="17"/>
      <c r="AA6" s="17"/>
      <c r="AB6" s="17"/>
      <c r="AC6" s="17"/>
      <c r="AD6" s="17"/>
      <c r="AE6" s="17"/>
      <c r="AF6" s="17"/>
      <c r="AG6" s="111"/>
      <c r="AH6" s="39"/>
      <c r="AI6" s="98" t="s">
        <v>114</v>
      </c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23"/>
      <c r="AX6" s="23"/>
      <c r="AY6" s="23"/>
      <c r="AZ6" s="17"/>
      <c r="BA6" s="111"/>
      <c r="BB6" s="18"/>
      <c r="BC6" s="152" t="s">
        <v>166</v>
      </c>
      <c r="BD6" s="17"/>
      <c r="BE6" s="17"/>
      <c r="BF6" s="17"/>
      <c r="BG6" s="17"/>
      <c r="BH6" s="17"/>
      <c r="BI6" s="17"/>
      <c r="BJ6" s="17"/>
      <c r="BK6" s="17"/>
      <c r="BL6" s="112"/>
      <c r="BM6" s="112"/>
      <c r="BN6" s="15"/>
      <c r="BO6" s="14"/>
      <c r="BP6" s="14"/>
      <c r="BQ6" s="1"/>
      <c r="BR6" s="1"/>
      <c r="BS6" s="2"/>
      <c r="BT6" s="2"/>
      <c r="BU6" s="2"/>
      <c r="BV6" s="2"/>
      <c r="BW6" s="2"/>
      <c r="BX6" s="2"/>
      <c r="BY6" s="2"/>
    </row>
    <row r="7" spans="1:77" ht="24" customHeight="1">
      <c r="A7" s="13"/>
      <c r="B7" s="18"/>
      <c r="C7" s="111"/>
      <c r="D7" s="18"/>
      <c r="E7" s="102"/>
      <c r="F7" s="152"/>
      <c r="G7" s="152"/>
      <c r="H7" s="153"/>
      <c r="I7" s="153"/>
      <c r="J7" s="153"/>
      <c r="K7" s="153"/>
      <c r="L7" s="153"/>
      <c r="M7" s="153"/>
      <c r="N7" s="153"/>
      <c r="O7" s="153"/>
      <c r="P7" s="153"/>
      <c r="Q7" s="34"/>
      <c r="R7" s="34"/>
      <c r="S7" s="77"/>
      <c r="T7" s="18"/>
      <c r="U7" s="18"/>
      <c r="V7" s="17"/>
      <c r="W7" s="17"/>
      <c r="X7" s="18"/>
      <c r="Y7" s="17"/>
      <c r="Z7" s="17"/>
      <c r="AA7" s="17"/>
      <c r="AB7" s="17"/>
      <c r="AC7" s="17"/>
      <c r="AD7" s="17"/>
      <c r="AE7" s="17"/>
      <c r="AF7" s="17"/>
      <c r="AG7" s="111"/>
      <c r="AH7" s="39"/>
      <c r="AI7" s="39"/>
      <c r="AJ7" s="98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23"/>
      <c r="AX7" s="23"/>
      <c r="AY7" s="23"/>
      <c r="AZ7" s="17"/>
      <c r="BA7" s="111"/>
      <c r="BB7" s="18"/>
      <c r="BC7" s="152"/>
      <c r="BD7" s="17"/>
      <c r="BE7" s="17"/>
      <c r="BF7" s="17"/>
      <c r="BG7" s="17"/>
      <c r="BH7" s="17"/>
      <c r="BI7" s="17"/>
      <c r="BJ7" s="17"/>
      <c r="BK7" s="17"/>
      <c r="BL7" s="112"/>
      <c r="BM7" s="112"/>
      <c r="BN7" s="15"/>
      <c r="BO7" s="14"/>
      <c r="BP7" s="14"/>
      <c r="BQ7" s="1"/>
      <c r="BR7" s="1"/>
      <c r="BS7" s="2"/>
      <c r="BT7" s="2"/>
      <c r="BU7" s="2"/>
      <c r="BV7" s="2"/>
      <c r="BW7" s="2"/>
      <c r="BX7" s="2"/>
      <c r="BY7" s="2"/>
    </row>
    <row r="8" spans="1:74" ht="24" customHeight="1">
      <c r="A8" s="13"/>
      <c r="B8" s="17"/>
      <c r="C8" s="17"/>
      <c r="D8" s="154"/>
      <c r="E8" s="18"/>
      <c r="F8" s="154"/>
      <c r="G8" s="211" t="s">
        <v>164</v>
      </c>
      <c r="H8" s="154"/>
      <c r="I8" s="154"/>
      <c r="J8" s="154"/>
      <c r="K8" s="154"/>
      <c r="L8" s="154"/>
      <c r="M8" s="154"/>
      <c r="N8" s="154"/>
      <c r="O8" s="154"/>
      <c r="P8" s="155"/>
      <c r="Q8" s="17"/>
      <c r="R8" s="17"/>
      <c r="S8" s="17"/>
      <c r="T8" s="18"/>
      <c r="U8" s="34"/>
      <c r="V8" s="34"/>
      <c r="W8" s="17"/>
      <c r="X8" s="17"/>
      <c r="Y8" s="17"/>
      <c r="Z8" s="17"/>
      <c r="AA8" s="17"/>
      <c r="AB8" s="17"/>
      <c r="AD8" s="18"/>
      <c r="AG8" s="315" t="s">
        <v>239</v>
      </c>
      <c r="AI8" s="18"/>
      <c r="AK8" s="18"/>
      <c r="AL8" s="18"/>
      <c r="AM8" s="18"/>
      <c r="AN8" s="18"/>
      <c r="AO8" s="17"/>
      <c r="AP8" s="18"/>
      <c r="AQ8" s="17"/>
      <c r="AR8" s="18"/>
      <c r="AS8" s="18"/>
      <c r="AT8" s="17"/>
      <c r="AU8" s="17"/>
      <c r="AV8" s="17"/>
      <c r="AW8" s="17"/>
      <c r="AX8" s="17"/>
      <c r="AY8" s="17"/>
      <c r="AZ8" s="99" t="s">
        <v>155</v>
      </c>
      <c r="BA8" s="100"/>
      <c r="BB8" s="100"/>
      <c r="BC8" s="100"/>
      <c r="BD8" s="100"/>
      <c r="BF8" s="100"/>
      <c r="BG8" s="100"/>
      <c r="BH8" s="100"/>
      <c r="BI8" s="100"/>
      <c r="BJ8" s="100"/>
      <c r="BK8" s="100"/>
      <c r="BL8" s="100"/>
      <c r="BM8" s="17"/>
      <c r="BN8" s="11"/>
      <c r="BO8" s="1"/>
      <c r="BP8" s="2"/>
      <c r="BQ8" s="2"/>
      <c r="BR8" s="2"/>
      <c r="BS8" s="2"/>
      <c r="BT8" s="2"/>
      <c r="BU8" s="2"/>
      <c r="BV8" s="2"/>
    </row>
    <row r="9" spans="1:69" ht="24" customHeight="1">
      <c r="A9" s="10"/>
      <c r="B9" s="17"/>
      <c r="C9" s="17"/>
      <c r="D9" s="154"/>
      <c r="E9" s="18"/>
      <c r="F9" s="154"/>
      <c r="G9" s="211" t="s">
        <v>165</v>
      </c>
      <c r="H9" s="154"/>
      <c r="I9" s="154"/>
      <c r="J9" s="154"/>
      <c r="K9" s="154"/>
      <c r="L9" s="154"/>
      <c r="M9" s="154"/>
      <c r="N9" s="154"/>
      <c r="O9" s="154"/>
      <c r="P9" s="154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8"/>
      <c r="AE9" s="18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23"/>
      <c r="AW9" s="17"/>
      <c r="AX9" s="17"/>
      <c r="AY9" s="99"/>
      <c r="AZ9" s="99" t="s">
        <v>156</v>
      </c>
      <c r="BA9" s="100"/>
      <c r="BB9" s="111"/>
      <c r="BC9" s="111"/>
      <c r="BD9" s="111"/>
      <c r="BF9" s="111"/>
      <c r="BG9" s="111"/>
      <c r="BH9" s="111"/>
      <c r="BI9" s="111"/>
      <c r="BJ9" s="111"/>
      <c r="BK9" s="111"/>
      <c r="BL9" s="100"/>
      <c r="BM9" s="17"/>
      <c r="BN9" s="16"/>
      <c r="BO9" s="2"/>
      <c r="BP9" s="2"/>
      <c r="BQ9" s="2"/>
    </row>
    <row r="10" spans="1:66" ht="24" customHeight="1">
      <c r="A10" s="1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7"/>
      <c r="BA10" s="18"/>
      <c r="BB10" s="18"/>
      <c r="BC10" s="18"/>
      <c r="BD10" s="18"/>
      <c r="BE10" s="18"/>
      <c r="BF10" s="17"/>
      <c r="BG10" s="17"/>
      <c r="BH10" s="17"/>
      <c r="BI10" s="17"/>
      <c r="BJ10" s="18"/>
      <c r="BK10" s="17"/>
      <c r="BL10" s="18"/>
      <c r="BM10" s="18"/>
      <c r="BN10" s="10"/>
    </row>
    <row r="11" spans="1:74" ht="24" customHeight="1" thickBot="1">
      <c r="A11" s="10"/>
      <c r="B11" s="119"/>
      <c r="C11" s="119"/>
      <c r="D11" s="147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48"/>
      <c r="S11" s="148"/>
      <c r="T11" s="148"/>
      <c r="U11" s="119"/>
      <c r="V11" s="148"/>
      <c r="W11" s="148"/>
      <c r="X11" s="148"/>
      <c r="Y11" s="148"/>
      <c r="Z11" s="119"/>
      <c r="AA11" s="119"/>
      <c r="AB11" s="119"/>
      <c r="AC11" s="119"/>
      <c r="AD11" s="119"/>
      <c r="AE11" s="119"/>
      <c r="AF11" s="119"/>
      <c r="AG11" s="119"/>
      <c r="AH11" s="119"/>
      <c r="AI11" s="148" t="s">
        <v>1</v>
      </c>
      <c r="AJ11" s="119"/>
      <c r="AK11" s="119"/>
      <c r="AL11" s="119"/>
      <c r="AM11" s="119"/>
      <c r="AN11" s="119"/>
      <c r="AO11" s="119"/>
      <c r="AP11" s="119"/>
      <c r="AQ11" s="148"/>
      <c r="AR11" s="148"/>
      <c r="AS11" s="148"/>
      <c r="AT11" s="148"/>
      <c r="AU11" s="119"/>
      <c r="AV11" s="119"/>
      <c r="AW11" s="148"/>
      <c r="AX11" s="119"/>
      <c r="AY11" s="119"/>
      <c r="AZ11" s="148" t="s">
        <v>2</v>
      </c>
      <c r="BA11" s="148"/>
      <c r="BB11" s="148"/>
      <c r="BC11" s="148"/>
      <c r="BD11" s="148"/>
      <c r="BE11" s="149" t="s">
        <v>124</v>
      </c>
      <c r="BF11" s="148"/>
      <c r="BG11" s="148"/>
      <c r="BH11" s="148"/>
      <c r="BI11" s="150"/>
      <c r="BJ11" s="119"/>
      <c r="BK11" s="119"/>
      <c r="BL11" s="148"/>
      <c r="BM11" s="148"/>
      <c r="BN11" s="11"/>
      <c r="BO11" s="1"/>
      <c r="BP11" s="2"/>
      <c r="BQ11" s="2"/>
      <c r="BR11" s="2"/>
      <c r="BS11" s="2"/>
      <c r="BT11" s="2"/>
      <c r="BU11" s="2"/>
      <c r="BV11" s="2"/>
    </row>
    <row r="12" spans="2:66" ht="24" customHeight="1" thickBot="1" thickTop="1">
      <c r="B12" s="524" t="s">
        <v>11</v>
      </c>
      <c r="C12" s="525"/>
      <c r="D12" s="478" t="s">
        <v>3</v>
      </c>
      <c r="E12" s="496"/>
      <c r="F12" s="496"/>
      <c r="G12" s="496"/>
      <c r="H12" s="497"/>
      <c r="I12" s="478" t="s">
        <v>4</v>
      </c>
      <c r="J12" s="496"/>
      <c r="K12" s="496"/>
      <c r="L12" s="497"/>
      <c r="M12" s="478" t="s">
        <v>5</v>
      </c>
      <c r="N12" s="496"/>
      <c r="O12" s="496"/>
      <c r="P12" s="496"/>
      <c r="Q12" s="497"/>
      <c r="R12" s="478" t="s">
        <v>6</v>
      </c>
      <c r="S12" s="496"/>
      <c r="T12" s="496"/>
      <c r="U12" s="497"/>
      <c r="V12" s="478" t="s">
        <v>7</v>
      </c>
      <c r="W12" s="496"/>
      <c r="X12" s="496"/>
      <c r="Y12" s="496"/>
      <c r="Z12" s="497"/>
      <c r="AA12" s="478" t="s">
        <v>8</v>
      </c>
      <c r="AB12" s="496"/>
      <c r="AC12" s="496"/>
      <c r="AD12" s="497"/>
      <c r="AE12" s="478" t="s">
        <v>9</v>
      </c>
      <c r="AF12" s="496"/>
      <c r="AG12" s="496"/>
      <c r="AH12" s="497"/>
      <c r="AI12" s="478" t="s">
        <v>10</v>
      </c>
      <c r="AJ12" s="496"/>
      <c r="AK12" s="496"/>
      <c r="AL12" s="496"/>
      <c r="AM12" s="497"/>
      <c r="AN12" s="478" t="s">
        <v>84</v>
      </c>
      <c r="AO12" s="496"/>
      <c r="AP12" s="496"/>
      <c r="AQ12" s="497"/>
      <c r="AR12" s="478" t="s">
        <v>85</v>
      </c>
      <c r="AS12" s="496"/>
      <c r="AT12" s="496"/>
      <c r="AU12" s="496"/>
      <c r="AV12" s="496"/>
      <c r="AW12" s="478" t="s">
        <v>86</v>
      </c>
      <c r="AX12" s="496"/>
      <c r="AY12" s="496"/>
      <c r="AZ12" s="497"/>
      <c r="BA12" s="478" t="s">
        <v>87</v>
      </c>
      <c r="BB12" s="479"/>
      <c r="BC12" s="479"/>
      <c r="BD12" s="480"/>
      <c r="BE12" s="483" t="s">
        <v>132</v>
      </c>
      <c r="BF12" s="462" t="s">
        <v>133</v>
      </c>
      <c r="BG12" s="460" t="s">
        <v>81</v>
      </c>
      <c r="BH12" s="462" t="s">
        <v>134</v>
      </c>
      <c r="BI12" s="464"/>
      <c r="BJ12" s="460" t="s">
        <v>135</v>
      </c>
      <c r="BK12" s="460" t="s">
        <v>97</v>
      </c>
      <c r="BL12" s="460" t="s">
        <v>98</v>
      </c>
      <c r="BM12" s="473" t="s">
        <v>57</v>
      </c>
      <c r="BN12" s="2"/>
    </row>
    <row r="13" spans="2:66" ht="138" customHeight="1" thickBot="1">
      <c r="B13" s="526"/>
      <c r="C13" s="527"/>
      <c r="D13" s="183" t="s">
        <v>12</v>
      </c>
      <c r="E13" s="184" t="s">
        <v>13</v>
      </c>
      <c r="F13" s="184" t="s">
        <v>14</v>
      </c>
      <c r="G13" s="185" t="s">
        <v>15</v>
      </c>
      <c r="H13" s="186" t="s">
        <v>16</v>
      </c>
      <c r="I13" s="187" t="s">
        <v>17</v>
      </c>
      <c r="J13" s="185" t="s">
        <v>18</v>
      </c>
      <c r="K13" s="185" t="s">
        <v>19</v>
      </c>
      <c r="L13" s="186" t="s">
        <v>20</v>
      </c>
      <c r="M13" s="187" t="s">
        <v>21</v>
      </c>
      <c r="N13" s="520" t="s">
        <v>22</v>
      </c>
      <c r="O13" s="521"/>
      <c r="P13" s="185" t="s">
        <v>23</v>
      </c>
      <c r="Q13" s="189" t="s">
        <v>24</v>
      </c>
      <c r="R13" s="187" t="s">
        <v>25</v>
      </c>
      <c r="S13" s="185" t="s">
        <v>26</v>
      </c>
      <c r="T13" s="185" t="s">
        <v>27</v>
      </c>
      <c r="U13" s="185" t="s">
        <v>28</v>
      </c>
      <c r="V13" s="190" t="s">
        <v>29</v>
      </c>
      <c r="W13" s="185" t="s">
        <v>30</v>
      </c>
      <c r="X13" s="185" t="s">
        <v>31</v>
      </c>
      <c r="Y13" s="185" t="s">
        <v>32</v>
      </c>
      <c r="Z13" s="186" t="s">
        <v>33</v>
      </c>
      <c r="AA13" s="191" t="s">
        <v>34</v>
      </c>
      <c r="AB13" s="185" t="s">
        <v>35</v>
      </c>
      <c r="AC13" s="185" t="s">
        <v>36</v>
      </c>
      <c r="AD13" s="186" t="s">
        <v>37</v>
      </c>
      <c r="AE13" s="185" t="s">
        <v>38</v>
      </c>
      <c r="AF13" s="185" t="s">
        <v>35</v>
      </c>
      <c r="AG13" s="185" t="s">
        <v>39</v>
      </c>
      <c r="AH13" s="185" t="s">
        <v>40</v>
      </c>
      <c r="AI13" s="190" t="s">
        <v>41</v>
      </c>
      <c r="AJ13" s="185" t="s">
        <v>42</v>
      </c>
      <c r="AK13" s="185" t="s">
        <v>43</v>
      </c>
      <c r="AL13" s="185" t="s">
        <v>44</v>
      </c>
      <c r="AM13" s="186" t="s">
        <v>45</v>
      </c>
      <c r="AN13" s="187" t="s">
        <v>46</v>
      </c>
      <c r="AO13" s="185" t="s">
        <v>47</v>
      </c>
      <c r="AP13" s="185" t="s">
        <v>48</v>
      </c>
      <c r="AQ13" s="189" t="s">
        <v>49</v>
      </c>
      <c r="AR13" s="187" t="s">
        <v>88</v>
      </c>
      <c r="AS13" s="185" t="s">
        <v>95</v>
      </c>
      <c r="AT13" s="185" t="s">
        <v>50</v>
      </c>
      <c r="AU13" s="192" t="s">
        <v>51</v>
      </c>
      <c r="AV13" s="193" t="s">
        <v>52</v>
      </c>
      <c r="AW13" s="183" t="s">
        <v>53</v>
      </c>
      <c r="AX13" s="185" t="s">
        <v>43</v>
      </c>
      <c r="AY13" s="185" t="s">
        <v>54</v>
      </c>
      <c r="AZ13" s="186" t="s">
        <v>55</v>
      </c>
      <c r="BA13" s="194" t="s">
        <v>94</v>
      </c>
      <c r="BB13" s="195" t="s">
        <v>93</v>
      </c>
      <c r="BC13" s="196" t="s">
        <v>39</v>
      </c>
      <c r="BD13" s="188" t="s">
        <v>56</v>
      </c>
      <c r="BE13" s="484"/>
      <c r="BF13" s="463"/>
      <c r="BG13" s="461"/>
      <c r="BH13" s="463"/>
      <c r="BI13" s="465"/>
      <c r="BJ13" s="461"/>
      <c r="BK13" s="461"/>
      <c r="BL13" s="461"/>
      <c r="BM13" s="474"/>
      <c r="BN13" s="2"/>
    </row>
    <row r="14" spans="2:66" ht="24" customHeight="1">
      <c r="B14" s="528">
        <v>1</v>
      </c>
      <c r="C14" s="529"/>
      <c r="D14" s="103"/>
      <c r="E14" s="104"/>
      <c r="F14" s="104"/>
      <c r="G14" s="104"/>
      <c r="H14" s="105"/>
      <c r="I14" s="106"/>
      <c r="J14" s="106"/>
      <c r="K14" s="106"/>
      <c r="L14" s="105"/>
      <c r="M14" s="106"/>
      <c r="N14" s="518"/>
      <c r="O14" s="519"/>
      <c r="P14" s="106"/>
      <c r="Q14" s="105"/>
      <c r="R14" s="106"/>
      <c r="S14" s="106"/>
      <c r="T14" s="106"/>
      <c r="U14" s="106"/>
      <c r="V14" s="107"/>
      <c r="W14" s="45" t="s">
        <v>58</v>
      </c>
      <c r="X14" s="45" t="s">
        <v>58</v>
      </c>
      <c r="Y14" s="46" t="s">
        <v>58</v>
      </c>
      <c r="Z14" s="47" t="s">
        <v>115</v>
      </c>
      <c r="AA14" s="234" t="s">
        <v>115</v>
      </c>
      <c r="AB14" s="108"/>
      <c r="AC14" s="106"/>
      <c r="AD14" s="105"/>
      <c r="AE14" s="106"/>
      <c r="AF14" s="106"/>
      <c r="AG14" s="106"/>
      <c r="AH14" s="106"/>
      <c r="AI14" s="107"/>
      <c r="AJ14" s="106"/>
      <c r="AK14" s="106"/>
      <c r="AL14" s="106"/>
      <c r="AM14" s="105"/>
      <c r="AN14" s="106"/>
      <c r="AO14" s="106"/>
      <c r="AP14" s="106"/>
      <c r="AQ14" s="105"/>
      <c r="AR14" s="45"/>
      <c r="AS14" s="45"/>
      <c r="AT14" s="46" t="s">
        <v>58</v>
      </c>
      <c r="AU14" s="227" t="s">
        <v>58</v>
      </c>
      <c r="AV14" s="58" t="s">
        <v>58</v>
      </c>
      <c r="AW14" s="50" t="s">
        <v>115</v>
      </c>
      <c r="AX14" s="51" t="s">
        <v>115</v>
      </c>
      <c r="AY14" s="51" t="s">
        <v>115</v>
      </c>
      <c r="AZ14" s="47" t="s">
        <v>115</v>
      </c>
      <c r="BA14" s="48" t="s">
        <v>115</v>
      </c>
      <c r="BB14" s="228" t="s">
        <v>115</v>
      </c>
      <c r="BC14" s="51" t="s">
        <v>115</v>
      </c>
      <c r="BD14" s="52" t="s">
        <v>115</v>
      </c>
      <c r="BE14" s="237">
        <v>36</v>
      </c>
      <c r="BF14" s="238">
        <v>6</v>
      </c>
      <c r="BG14" s="238"/>
      <c r="BH14" s="488"/>
      <c r="BI14" s="489"/>
      <c r="BJ14" s="238"/>
      <c r="BK14" s="43">
        <v>10</v>
      </c>
      <c r="BM14" s="243">
        <f>SUM(BE14:BL14)</f>
        <v>52</v>
      </c>
      <c r="BN14" s="2"/>
    </row>
    <row r="15" spans="2:66" ht="24" customHeight="1">
      <c r="B15" s="522">
        <v>2</v>
      </c>
      <c r="C15" s="523"/>
      <c r="D15" s="53"/>
      <c r="E15" s="45"/>
      <c r="F15" s="45"/>
      <c r="G15" s="45"/>
      <c r="H15" s="54"/>
      <c r="I15" s="45"/>
      <c r="J15" s="45"/>
      <c r="K15" s="45"/>
      <c r="L15" s="54"/>
      <c r="M15" s="45"/>
      <c r="N15" s="516"/>
      <c r="O15" s="517"/>
      <c r="P15" s="45"/>
      <c r="Q15" s="54"/>
      <c r="R15" s="45"/>
      <c r="S15" s="45"/>
      <c r="T15" s="45"/>
      <c r="U15" s="46"/>
      <c r="V15" s="53"/>
      <c r="W15" s="45" t="s">
        <v>58</v>
      </c>
      <c r="X15" s="45" t="s">
        <v>58</v>
      </c>
      <c r="Y15" s="46" t="s">
        <v>58</v>
      </c>
      <c r="Z15" s="233" t="s">
        <v>115</v>
      </c>
      <c r="AA15" s="235" t="s">
        <v>115</v>
      </c>
      <c r="AB15" s="55"/>
      <c r="AC15" s="45"/>
      <c r="AD15" s="41"/>
      <c r="AE15" s="42"/>
      <c r="AF15" s="42"/>
      <c r="AG15" s="42"/>
      <c r="AH15" s="42"/>
      <c r="AI15" s="44"/>
      <c r="AJ15" s="42"/>
      <c r="AK15" s="42"/>
      <c r="AL15" s="42"/>
      <c r="AM15" s="41"/>
      <c r="AN15" s="42"/>
      <c r="AO15" s="42"/>
      <c r="AP15" s="45"/>
      <c r="AQ15" s="54"/>
      <c r="AR15" s="45"/>
      <c r="AS15" s="45"/>
      <c r="AT15" s="46" t="s">
        <v>58</v>
      </c>
      <c r="AU15" s="45" t="s">
        <v>58</v>
      </c>
      <c r="AV15" s="58" t="s">
        <v>58</v>
      </c>
      <c r="AW15" s="50" t="s">
        <v>59</v>
      </c>
      <c r="AX15" s="57" t="s">
        <v>59</v>
      </c>
      <c r="AY15" s="231" t="s">
        <v>115</v>
      </c>
      <c r="AZ15" s="233" t="s">
        <v>115</v>
      </c>
      <c r="BA15" s="232" t="s">
        <v>115</v>
      </c>
      <c r="BB15" s="45" t="s">
        <v>115</v>
      </c>
      <c r="BC15" s="231" t="s">
        <v>115</v>
      </c>
      <c r="BD15" s="230" t="s">
        <v>115</v>
      </c>
      <c r="BE15" s="220">
        <v>36</v>
      </c>
      <c r="BF15" s="239">
        <v>6</v>
      </c>
      <c r="BG15" s="239">
        <v>2</v>
      </c>
      <c r="BH15" s="481"/>
      <c r="BI15" s="482"/>
      <c r="BJ15" s="239"/>
      <c r="BK15" s="239">
        <v>8</v>
      </c>
      <c r="BL15" s="49"/>
      <c r="BM15" s="59">
        <f>SUM(BE15:BL15)</f>
        <v>52</v>
      </c>
      <c r="BN15" s="2"/>
    </row>
    <row r="16" spans="2:66" ht="24" customHeight="1">
      <c r="B16" s="522">
        <v>3</v>
      </c>
      <c r="C16" s="523"/>
      <c r="D16" s="53"/>
      <c r="E16" s="45"/>
      <c r="F16" s="45"/>
      <c r="G16" s="45"/>
      <c r="H16" s="54"/>
      <c r="I16" s="45"/>
      <c r="J16" s="45"/>
      <c r="K16" s="45"/>
      <c r="L16" s="54"/>
      <c r="M16" s="45"/>
      <c r="N16" s="516"/>
      <c r="O16" s="517"/>
      <c r="P16" s="45"/>
      <c r="Q16" s="54"/>
      <c r="R16" s="45"/>
      <c r="S16" s="45"/>
      <c r="T16" s="45"/>
      <c r="U16" s="45"/>
      <c r="V16" s="53"/>
      <c r="W16" s="45" t="s">
        <v>58</v>
      </c>
      <c r="X16" s="45" t="s">
        <v>58</v>
      </c>
      <c r="Y16" s="46" t="s">
        <v>58</v>
      </c>
      <c r="Z16" s="236" t="s">
        <v>115</v>
      </c>
      <c r="AA16" s="235" t="s">
        <v>115</v>
      </c>
      <c r="AB16" s="55"/>
      <c r="AC16" s="45"/>
      <c r="AD16" s="41"/>
      <c r="AE16" s="42"/>
      <c r="AF16" s="42"/>
      <c r="AG16" s="42"/>
      <c r="AH16" s="42"/>
      <c r="AI16" s="44"/>
      <c r="AJ16" s="42"/>
      <c r="AK16" s="42"/>
      <c r="AL16" s="42"/>
      <c r="AM16" s="41"/>
      <c r="AN16" s="42"/>
      <c r="AO16" s="42"/>
      <c r="AP16" s="45"/>
      <c r="AQ16" s="54"/>
      <c r="AR16" s="45"/>
      <c r="AS16" s="45"/>
      <c r="AT16" s="46" t="s">
        <v>58</v>
      </c>
      <c r="AU16" s="57" t="s">
        <v>58</v>
      </c>
      <c r="AV16" s="58" t="s">
        <v>58</v>
      </c>
      <c r="AW16" s="50" t="s">
        <v>59</v>
      </c>
      <c r="AX16" s="57" t="s">
        <v>59</v>
      </c>
      <c r="AY16" s="45" t="s">
        <v>115</v>
      </c>
      <c r="AZ16" s="54" t="s">
        <v>115</v>
      </c>
      <c r="BA16" s="53" t="s">
        <v>115</v>
      </c>
      <c r="BB16" s="45" t="s">
        <v>115</v>
      </c>
      <c r="BC16" s="45" t="s">
        <v>115</v>
      </c>
      <c r="BD16" s="229" t="s">
        <v>115</v>
      </c>
      <c r="BE16" s="220">
        <v>36</v>
      </c>
      <c r="BF16" s="239">
        <v>6</v>
      </c>
      <c r="BG16" s="239">
        <v>2</v>
      </c>
      <c r="BH16" s="481"/>
      <c r="BI16" s="482"/>
      <c r="BJ16" s="239"/>
      <c r="BK16" s="239">
        <v>8</v>
      </c>
      <c r="BL16" s="49"/>
      <c r="BM16" s="59">
        <f>SUM(BE16:BL16)</f>
        <v>52</v>
      </c>
      <c r="BN16" s="2"/>
    </row>
    <row r="17" spans="2:66" ht="24" customHeight="1" thickBot="1">
      <c r="B17" s="522">
        <v>4</v>
      </c>
      <c r="C17" s="523"/>
      <c r="D17" s="53"/>
      <c r="E17" s="45"/>
      <c r="F17" s="45"/>
      <c r="G17" s="45"/>
      <c r="H17" s="54"/>
      <c r="I17" s="45"/>
      <c r="J17" s="45"/>
      <c r="K17" s="45"/>
      <c r="L17" s="54"/>
      <c r="M17" s="45"/>
      <c r="N17" s="516"/>
      <c r="O17" s="517"/>
      <c r="P17" s="45"/>
      <c r="Q17" s="54"/>
      <c r="R17" s="45"/>
      <c r="S17" s="45"/>
      <c r="T17" s="45"/>
      <c r="U17" s="45"/>
      <c r="V17" s="53"/>
      <c r="W17" s="45" t="s">
        <v>58</v>
      </c>
      <c r="X17" s="45" t="s">
        <v>58</v>
      </c>
      <c r="Y17" s="46" t="s">
        <v>58</v>
      </c>
      <c r="Z17" s="54" t="s">
        <v>115</v>
      </c>
      <c r="AA17" s="53" t="s">
        <v>115</v>
      </c>
      <c r="AB17" s="45"/>
      <c r="AC17" s="45"/>
      <c r="AD17" s="105"/>
      <c r="AE17" s="106"/>
      <c r="AF17" s="106"/>
      <c r="AG17" s="106"/>
      <c r="AH17" s="106"/>
      <c r="AI17" s="107"/>
      <c r="AJ17" s="106"/>
      <c r="AK17" s="46" t="s">
        <v>58</v>
      </c>
      <c r="AL17" s="45" t="s">
        <v>58</v>
      </c>
      <c r="AM17" s="54" t="s">
        <v>201</v>
      </c>
      <c r="AN17" s="53" t="s">
        <v>201</v>
      </c>
      <c r="AO17" s="45" t="s">
        <v>201</v>
      </c>
      <c r="AP17" s="45" t="s">
        <v>201</v>
      </c>
      <c r="AQ17" s="54" t="s">
        <v>60</v>
      </c>
      <c r="AR17" s="45" t="s">
        <v>60</v>
      </c>
      <c r="AS17" s="45" t="s">
        <v>60</v>
      </c>
      <c r="AT17" s="45" t="s">
        <v>60</v>
      </c>
      <c r="AU17" s="46" t="s">
        <v>60</v>
      </c>
      <c r="AV17" s="54" t="s">
        <v>60</v>
      </c>
      <c r="AW17" s="50" t="s">
        <v>109</v>
      </c>
      <c r="AX17" s="57" t="s">
        <v>109</v>
      </c>
      <c r="AY17" s="57" t="s">
        <v>109</v>
      </c>
      <c r="AZ17" s="56" t="s">
        <v>109</v>
      </c>
      <c r="BA17" s="55" t="s">
        <v>109</v>
      </c>
      <c r="BB17" s="58" t="s">
        <v>109</v>
      </c>
      <c r="BC17" s="57" t="s">
        <v>109</v>
      </c>
      <c r="BD17" s="46" t="s">
        <v>109</v>
      </c>
      <c r="BE17" s="240">
        <v>27</v>
      </c>
      <c r="BF17" s="241">
        <v>5</v>
      </c>
      <c r="BG17" s="242"/>
      <c r="BH17" s="471">
        <v>4</v>
      </c>
      <c r="BI17" s="472"/>
      <c r="BJ17" s="241">
        <v>6</v>
      </c>
      <c r="BK17" s="241">
        <v>2</v>
      </c>
      <c r="BL17" s="49">
        <v>8</v>
      </c>
      <c r="BM17" s="230">
        <f>SUM(BE17:BL17)</f>
        <v>52</v>
      </c>
      <c r="BN17" s="2"/>
    </row>
    <row r="18" spans="2:66" ht="24" customHeight="1" thickBot="1" thickTop="1">
      <c r="B18" s="160"/>
      <c r="C18" s="158"/>
      <c r="D18" s="18"/>
      <c r="E18" s="18"/>
      <c r="F18" s="17"/>
      <c r="G18" s="18"/>
      <c r="H18" s="18"/>
      <c r="I18" s="18"/>
      <c r="J18" s="18"/>
      <c r="K18" s="18"/>
      <c r="L18" s="18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3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8"/>
      <c r="AM18" s="18"/>
      <c r="AN18" s="17"/>
      <c r="AO18" s="17"/>
      <c r="AP18" s="17"/>
      <c r="AQ18" s="17"/>
      <c r="AR18" s="17"/>
      <c r="AS18" s="17"/>
      <c r="AT18" s="18"/>
      <c r="AU18" s="18"/>
      <c r="AX18" s="17"/>
      <c r="AY18" s="17"/>
      <c r="AZ18" s="17"/>
      <c r="BA18" s="17"/>
      <c r="BB18" s="17"/>
      <c r="BC18" s="17"/>
      <c r="BD18" s="17"/>
      <c r="BE18" s="74">
        <f>SUM(BE14:BE17)</f>
        <v>135</v>
      </c>
      <c r="BF18" s="63">
        <f aca="true" t="shared" si="0" ref="BF18:BM18">SUM(BF14:BF17)</f>
        <v>23</v>
      </c>
      <c r="BG18" s="62">
        <f t="shared" si="0"/>
        <v>4</v>
      </c>
      <c r="BH18" s="498">
        <f t="shared" si="0"/>
        <v>4</v>
      </c>
      <c r="BI18" s="499"/>
      <c r="BJ18" s="62">
        <f t="shared" si="0"/>
        <v>6</v>
      </c>
      <c r="BK18" s="62">
        <f t="shared" si="0"/>
        <v>28</v>
      </c>
      <c r="BL18" s="62">
        <f t="shared" si="0"/>
        <v>8</v>
      </c>
      <c r="BM18" s="63">
        <f t="shared" si="0"/>
        <v>208</v>
      </c>
      <c r="BN18" s="2"/>
    </row>
    <row r="19" spans="2:66" ht="24" customHeight="1" thickBot="1" thickTop="1">
      <c r="B19" s="161"/>
      <c r="C19" s="18"/>
      <c r="D19" s="157" t="s">
        <v>61</v>
      </c>
      <c r="E19" s="18"/>
      <c r="F19" s="18"/>
      <c r="G19" s="18"/>
      <c r="I19" s="67"/>
      <c r="J19" s="102" t="s">
        <v>119</v>
      </c>
      <c r="K19" s="17"/>
      <c r="L19" s="17"/>
      <c r="M19" s="17"/>
      <c r="N19" s="17"/>
      <c r="O19" s="17"/>
      <c r="P19" s="17"/>
      <c r="Q19" s="67" t="s">
        <v>58</v>
      </c>
      <c r="R19" s="102" t="s">
        <v>118</v>
      </c>
      <c r="S19" s="18"/>
      <c r="T19" s="17"/>
      <c r="U19" s="17"/>
      <c r="V19" s="68"/>
      <c r="W19" s="18"/>
      <c r="X19" s="18"/>
      <c r="Y19" s="17"/>
      <c r="Z19" s="67" t="s">
        <v>59</v>
      </c>
      <c r="AA19" s="102" t="s">
        <v>117</v>
      </c>
      <c r="AB19" s="17"/>
      <c r="AC19" s="17"/>
      <c r="AD19" s="17"/>
      <c r="AE19" s="17"/>
      <c r="AF19" s="17"/>
      <c r="AG19" s="67" t="s">
        <v>62</v>
      </c>
      <c r="AH19" s="102" t="s">
        <v>116</v>
      </c>
      <c r="AI19" s="18"/>
      <c r="AJ19" s="17"/>
      <c r="AK19" s="17"/>
      <c r="AL19" s="17"/>
      <c r="AM19" s="18"/>
      <c r="AN19" s="18"/>
      <c r="AO19" s="67" t="s">
        <v>60</v>
      </c>
      <c r="AP19" s="102" t="s">
        <v>135</v>
      </c>
      <c r="AQ19" s="18"/>
      <c r="AR19" s="17"/>
      <c r="AS19" s="17"/>
      <c r="AT19" s="17"/>
      <c r="AV19" s="67" t="s">
        <v>115</v>
      </c>
      <c r="AW19" s="17" t="s">
        <v>97</v>
      </c>
      <c r="AX19" s="18"/>
      <c r="AY19" s="17"/>
      <c r="AZ19" s="101" t="s">
        <v>109</v>
      </c>
      <c r="BA19" s="111"/>
      <c r="BB19" s="22" t="s">
        <v>98</v>
      </c>
      <c r="BC19" s="18"/>
      <c r="BD19" s="17"/>
      <c r="BE19" s="17"/>
      <c r="BF19" s="69"/>
      <c r="BG19" s="69"/>
      <c r="BH19" s="19"/>
      <c r="BI19" s="19"/>
      <c r="BJ19" s="19"/>
      <c r="BK19" s="19"/>
      <c r="BL19" s="19"/>
      <c r="BM19" s="20"/>
      <c r="BN19" s="2"/>
    </row>
    <row r="20" spans="2:73" ht="24" customHeight="1">
      <c r="B20" s="66"/>
      <c r="C20" s="18"/>
      <c r="D20" s="18"/>
      <c r="E20" s="18"/>
      <c r="F20" s="18"/>
      <c r="G20" s="18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7"/>
      <c r="S20" s="17"/>
      <c r="T20" s="17"/>
      <c r="U20" s="18"/>
      <c r="V20" s="18"/>
      <c r="W20" s="17"/>
      <c r="X20" s="18"/>
      <c r="Y20" s="18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7"/>
      <c r="AM20" s="18"/>
      <c r="AN20" s="18"/>
      <c r="AO20" s="17"/>
      <c r="AP20" s="17"/>
      <c r="AQ20" s="17"/>
      <c r="AR20" s="17"/>
      <c r="AS20" s="18"/>
      <c r="AT20" s="18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25"/>
      <c r="BN20" s="2"/>
      <c r="BU20" s="2"/>
    </row>
    <row r="21" spans="2:66" ht="24" customHeight="1" thickBot="1">
      <c r="B21" s="70"/>
      <c r="C21" s="119"/>
      <c r="D21" s="17"/>
      <c r="E21" s="17"/>
      <c r="F21" s="17"/>
      <c r="G21" s="17"/>
      <c r="H21" s="17"/>
      <c r="I21" s="17"/>
      <c r="J21" s="17"/>
      <c r="K21" s="17"/>
      <c r="L21" s="21"/>
      <c r="M21" s="22"/>
      <c r="N21" s="23"/>
      <c r="O21" s="23"/>
      <c r="P21" s="17"/>
      <c r="Q21" s="17"/>
      <c r="R21" s="17"/>
      <c r="S21" s="17"/>
      <c r="T21" s="17"/>
      <c r="U21" s="23"/>
      <c r="V21" s="17"/>
      <c r="W21" s="17"/>
      <c r="X21" s="17"/>
      <c r="Y21" s="17"/>
      <c r="Z21" s="23"/>
      <c r="AA21" s="21"/>
      <c r="AB21" s="17"/>
      <c r="AC21" s="17"/>
      <c r="AD21" s="17"/>
      <c r="AE21" s="17"/>
      <c r="AF21" s="72" t="s">
        <v>63</v>
      </c>
      <c r="AG21" s="21"/>
      <c r="AH21" s="72"/>
      <c r="AI21" s="72"/>
      <c r="AJ21" s="72"/>
      <c r="AK21" s="24"/>
      <c r="AL21" s="24"/>
      <c r="AM21" s="24"/>
      <c r="AN21" s="24"/>
      <c r="AO21" s="24"/>
      <c r="AP21" s="24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19"/>
      <c r="BI21" s="17"/>
      <c r="BJ21" s="17"/>
      <c r="BK21" s="17"/>
      <c r="BL21" s="17"/>
      <c r="BM21" s="25"/>
      <c r="BN21" s="2"/>
    </row>
    <row r="22" spans="2:66" ht="24" customHeight="1" thickBot="1" thickTop="1">
      <c r="B22" s="73"/>
      <c r="C22" s="19"/>
      <c r="D22" s="504" t="s">
        <v>238</v>
      </c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6"/>
      <c r="AO22" s="532" t="s">
        <v>64</v>
      </c>
      <c r="AP22" s="533"/>
      <c r="AQ22" s="533"/>
      <c r="AR22" s="534"/>
      <c r="AS22" s="500" t="s">
        <v>125</v>
      </c>
      <c r="AT22" s="501"/>
      <c r="AU22" s="663" t="s">
        <v>90</v>
      </c>
      <c r="AV22" s="666" t="s">
        <v>65</v>
      </c>
      <c r="AW22" s="667"/>
      <c r="AX22" s="667"/>
      <c r="AY22" s="667"/>
      <c r="AZ22" s="667"/>
      <c r="BA22" s="667"/>
      <c r="BB22" s="667"/>
      <c r="BC22" s="667"/>
      <c r="BD22" s="668"/>
      <c r="BE22" s="662" t="s">
        <v>102</v>
      </c>
      <c r="BF22" s="476" t="s">
        <v>91</v>
      </c>
      <c r="BG22" s="476"/>
      <c r="BH22" s="476"/>
      <c r="BI22" s="476"/>
      <c r="BJ22" s="476"/>
      <c r="BK22" s="476"/>
      <c r="BL22" s="476"/>
      <c r="BM22" s="477"/>
      <c r="BN22" s="2"/>
    </row>
    <row r="23" spans="2:66" ht="24" customHeight="1" thickBot="1" thickTop="1">
      <c r="B23" s="66"/>
      <c r="C23" s="18"/>
      <c r="D23" s="507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9"/>
      <c r="AO23" s="542" t="s">
        <v>66</v>
      </c>
      <c r="AP23" s="543"/>
      <c r="AQ23" s="543"/>
      <c r="AR23" s="544"/>
      <c r="AS23" s="502"/>
      <c r="AT23" s="503"/>
      <c r="AU23" s="664"/>
      <c r="AV23" s="671" t="s">
        <v>126</v>
      </c>
      <c r="AW23" s="672"/>
      <c r="AX23" s="672"/>
      <c r="AY23" s="672"/>
      <c r="AZ23" s="672"/>
      <c r="BA23" s="672"/>
      <c r="BB23" s="672"/>
      <c r="BC23" s="672"/>
      <c r="BD23" s="673"/>
      <c r="BE23" s="588"/>
      <c r="BF23" s="470" t="s">
        <v>67</v>
      </c>
      <c r="BG23" s="470"/>
      <c r="BH23" s="486" t="s">
        <v>68</v>
      </c>
      <c r="BI23" s="487"/>
      <c r="BJ23" s="486" t="s">
        <v>69</v>
      </c>
      <c r="BK23" s="487"/>
      <c r="BL23" s="486" t="s">
        <v>70</v>
      </c>
      <c r="BM23" s="493"/>
      <c r="BN23" s="2"/>
    </row>
    <row r="24" spans="2:66" ht="24" customHeight="1" thickTop="1">
      <c r="B24" s="66"/>
      <c r="C24" s="18"/>
      <c r="D24" s="507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9"/>
      <c r="AO24" s="590" t="s">
        <v>74</v>
      </c>
      <c r="AP24" s="513" t="s">
        <v>75</v>
      </c>
      <c r="AQ24" s="460" t="s">
        <v>76</v>
      </c>
      <c r="AR24" s="535" t="s">
        <v>89</v>
      </c>
      <c r="AS24" s="483" t="s">
        <v>99</v>
      </c>
      <c r="AT24" s="143"/>
      <c r="AU24" s="664"/>
      <c r="AV24" s="114"/>
      <c r="AW24" s="669" t="s">
        <v>122</v>
      </c>
      <c r="AX24" s="669"/>
      <c r="AY24" s="669"/>
      <c r="AZ24" s="670"/>
      <c r="BA24" s="651" t="s">
        <v>123</v>
      </c>
      <c r="BB24" s="654" t="s">
        <v>139</v>
      </c>
      <c r="BC24" s="651" t="s">
        <v>83</v>
      </c>
      <c r="BD24" s="657"/>
      <c r="BE24" s="588"/>
      <c r="BF24" s="49">
        <v>1</v>
      </c>
      <c r="BG24" s="49">
        <v>2</v>
      </c>
      <c r="BH24" s="42">
        <v>3</v>
      </c>
      <c r="BI24" s="49">
        <v>4</v>
      </c>
      <c r="BJ24" s="42">
        <v>5</v>
      </c>
      <c r="BK24" s="49">
        <v>6</v>
      </c>
      <c r="BL24" s="42">
        <v>7</v>
      </c>
      <c r="BM24" s="81">
        <v>8</v>
      </c>
      <c r="BN24" s="2"/>
    </row>
    <row r="25" spans="2:66" ht="24" customHeight="1" thickBot="1">
      <c r="B25" s="66" t="s">
        <v>71</v>
      </c>
      <c r="C25" s="18"/>
      <c r="D25" s="507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9"/>
      <c r="AO25" s="591"/>
      <c r="AP25" s="514"/>
      <c r="AQ25" s="540"/>
      <c r="AR25" s="536"/>
      <c r="AS25" s="593"/>
      <c r="AT25" s="588" t="s">
        <v>100</v>
      </c>
      <c r="AU25" s="664"/>
      <c r="AV25" s="660" t="s">
        <v>77</v>
      </c>
      <c r="AW25" s="115" t="s">
        <v>72</v>
      </c>
      <c r="AX25" s="540" t="s">
        <v>136</v>
      </c>
      <c r="AY25" s="540" t="s">
        <v>137</v>
      </c>
      <c r="AZ25" s="652" t="s">
        <v>138</v>
      </c>
      <c r="BA25" s="652"/>
      <c r="BB25" s="655"/>
      <c r="BC25" s="652"/>
      <c r="BD25" s="658"/>
      <c r="BE25" s="588"/>
      <c r="BF25" s="491" t="s">
        <v>92</v>
      </c>
      <c r="BG25" s="491"/>
      <c r="BH25" s="491"/>
      <c r="BI25" s="491"/>
      <c r="BJ25" s="491"/>
      <c r="BK25" s="491"/>
      <c r="BL25" s="491"/>
      <c r="BM25" s="492"/>
      <c r="BN25" s="2"/>
    </row>
    <row r="26" spans="2:66" ht="24" customHeight="1" thickTop="1">
      <c r="B26" s="66" t="s">
        <v>73</v>
      </c>
      <c r="C26" s="18"/>
      <c r="D26" s="507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9"/>
      <c r="AO26" s="591"/>
      <c r="AP26" s="514"/>
      <c r="AQ26" s="540"/>
      <c r="AR26" s="536"/>
      <c r="AS26" s="593"/>
      <c r="AT26" s="588"/>
      <c r="AU26" s="664"/>
      <c r="AV26" s="660"/>
      <c r="AW26" s="540" t="s">
        <v>78</v>
      </c>
      <c r="AX26" s="540"/>
      <c r="AY26" s="540"/>
      <c r="AZ26" s="652"/>
      <c r="BA26" s="652"/>
      <c r="BB26" s="655"/>
      <c r="BC26" s="652"/>
      <c r="BD26" s="658"/>
      <c r="BE26" s="588"/>
      <c r="BF26" s="71">
        <v>18</v>
      </c>
      <c r="BG26" s="71">
        <v>18</v>
      </c>
      <c r="BH26" s="109">
        <v>18</v>
      </c>
      <c r="BI26" s="71">
        <v>18</v>
      </c>
      <c r="BJ26" s="109">
        <v>18</v>
      </c>
      <c r="BK26" s="71">
        <v>18</v>
      </c>
      <c r="BL26" s="109">
        <v>18</v>
      </c>
      <c r="BM26" s="244">
        <v>9</v>
      </c>
      <c r="BN26" s="2"/>
    </row>
    <row r="27" spans="2:74" ht="124.5" customHeight="1" thickBot="1">
      <c r="B27" s="70"/>
      <c r="C27" s="119"/>
      <c r="D27" s="510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2"/>
      <c r="AO27" s="592"/>
      <c r="AP27" s="515"/>
      <c r="AQ27" s="541"/>
      <c r="AR27" s="537"/>
      <c r="AS27" s="594"/>
      <c r="AT27" s="589"/>
      <c r="AU27" s="665"/>
      <c r="AV27" s="661"/>
      <c r="AW27" s="541"/>
      <c r="AX27" s="541"/>
      <c r="AY27" s="541"/>
      <c r="AZ27" s="653"/>
      <c r="BA27" s="653"/>
      <c r="BB27" s="656"/>
      <c r="BC27" s="653"/>
      <c r="BD27" s="659"/>
      <c r="BE27" s="589"/>
      <c r="BF27" s="494" t="s">
        <v>236</v>
      </c>
      <c r="BG27" s="494"/>
      <c r="BH27" s="494"/>
      <c r="BI27" s="494"/>
      <c r="BJ27" s="494"/>
      <c r="BK27" s="494"/>
      <c r="BL27" s="494"/>
      <c r="BM27" s="495"/>
      <c r="BN27" s="2"/>
      <c r="BO27" s="580" t="s">
        <v>169</v>
      </c>
      <c r="BP27" s="581"/>
      <c r="BQ27" s="581"/>
      <c r="BR27" s="581"/>
      <c r="BS27" s="581"/>
      <c r="BT27" s="581"/>
      <c r="BU27" s="581"/>
      <c r="BV27" s="582"/>
    </row>
    <row r="28" spans="2:76" s="9" customFormat="1" ht="24" customHeight="1" thickBot="1" thickTop="1">
      <c r="B28" s="538" t="s">
        <v>145</v>
      </c>
      <c r="C28" s="539"/>
      <c r="D28" s="583" t="s">
        <v>146</v>
      </c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5"/>
      <c r="AO28" s="61"/>
      <c r="AP28" s="63"/>
      <c r="AQ28" s="63"/>
      <c r="AR28" s="117"/>
      <c r="AS28" s="136" t="s">
        <v>187</v>
      </c>
      <c r="AT28" s="136">
        <f>AT29+AT77</f>
        <v>219</v>
      </c>
      <c r="AU28" s="138">
        <f aca="true" t="shared" si="1" ref="AU28:AU91">AT28*36</f>
        <v>7884</v>
      </c>
      <c r="AV28" s="64"/>
      <c r="AW28" s="63"/>
      <c r="AX28" s="116"/>
      <c r="AY28" s="63"/>
      <c r="AZ28" s="63"/>
      <c r="BA28" s="116"/>
      <c r="BB28" s="63"/>
      <c r="BC28" s="498"/>
      <c r="BD28" s="499"/>
      <c r="BE28" s="65"/>
      <c r="BF28" s="136">
        <f aca="true" t="shared" si="2" ref="BF28:BM28">BF29+BF77</f>
        <v>30</v>
      </c>
      <c r="BG28" s="136">
        <f t="shared" si="2"/>
        <v>30</v>
      </c>
      <c r="BH28" s="136">
        <f t="shared" si="2"/>
        <v>30</v>
      </c>
      <c r="BI28" s="136">
        <f t="shared" si="2"/>
        <v>27</v>
      </c>
      <c r="BJ28" s="136">
        <f t="shared" si="2"/>
        <v>29</v>
      </c>
      <c r="BK28" s="136">
        <f t="shared" si="2"/>
        <v>28</v>
      </c>
      <c r="BL28" s="136">
        <f t="shared" si="2"/>
        <v>31</v>
      </c>
      <c r="BM28" s="136">
        <f t="shared" si="2"/>
        <v>14</v>
      </c>
      <c r="BO28" s="130"/>
      <c r="BP28" s="130"/>
      <c r="BQ28" s="130"/>
      <c r="BR28" s="130"/>
      <c r="BS28" s="130"/>
      <c r="BT28" s="130"/>
      <c r="BU28" s="130"/>
      <c r="BV28" s="130"/>
      <c r="BW28" s="132"/>
      <c r="BX28" s="324" t="s">
        <v>272</v>
      </c>
    </row>
    <row r="29" spans="2:80" s="9" customFormat="1" ht="24" customHeight="1" thickBot="1" thickTop="1">
      <c r="B29" s="134"/>
      <c r="C29" s="116"/>
      <c r="D29" s="583" t="s">
        <v>103</v>
      </c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584"/>
      <c r="AL29" s="584"/>
      <c r="AM29" s="584"/>
      <c r="AN29" s="585"/>
      <c r="AO29" s="61"/>
      <c r="AP29" s="63"/>
      <c r="AQ29" s="63"/>
      <c r="AR29" s="117"/>
      <c r="AS29" s="136" t="s">
        <v>186</v>
      </c>
      <c r="AT29" s="136">
        <f>SUM(AT30:AT76)</f>
        <v>132</v>
      </c>
      <c r="AU29" s="138">
        <f t="shared" si="1"/>
        <v>4752</v>
      </c>
      <c r="AV29" s="116"/>
      <c r="AW29" s="62"/>
      <c r="AX29" s="62"/>
      <c r="AY29" s="62"/>
      <c r="AZ29" s="62"/>
      <c r="BA29" s="62"/>
      <c r="BB29" s="62"/>
      <c r="BC29" s="498"/>
      <c r="BD29" s="618"/>
      <c r="BE29" s="65"/>
      <c r="BF29" s="136">
        <f aca="true" t="shared" si="3" ref="BF29:BM29">SUM(BF30:BF76)</f>
        <v>25</v>
      </c>
      <c r="BG29" s="136">
        <f t="shared" si="3"/>
        <v>30</v>
      </c>
      <c r="BH29" s="136">
        <f t="shared" si="3"/>
        <v>26</v>
      </c>
      <c r="BI29" s="136">
        <f t="shared" si="3"/>
        <v>23</v>
      </c>
      <c r="BJ29" s="136">
        <f t="shared" si="3"/>
        <v>17</v>
      </c>
      <c r="BK29" s="136">
        <f t="shared" si="3"/>
        <v>11</v>
      </c>
      <c r="BL29" s="136">
        <f t="shared" si="3"/>
        <v>0</v>
      </c>
      <c r="BM29" s="136">
        <f t="shared" si="3"/>
        <v>0</v>
      </c>
      <c r="BO29" s="130">
        <f aca="true" t="shared" si="4" ref="BO29:BV29">SUM(BO30:BO77)</f>
        <v>30</v>
      </c>
      <c r="BP29" s="130">
        <f t="shared" si="4"/>
        <v>30</v>
      </c>
      <c r="BQ29" s="130">
        <f t="shared" si="4"/>
        <v>30</v>
      </c>
      <c r="BR29" s="130">
        <f t="shared" si="4"/>
        <v>27</v>
      </c>
      <c r="BS29" s="130">
        <f t="shared" si="4"/>
        <v>29</v>
      </c>
      <c r="BT29" s="130">
        <f t="shared" si="4"/>
        <v>28</v>
      </c>
      <c r="BU29" s="130">
        <f t="shared" si="4"/>
        <v>31</v>
      </c>
      <c r="BV29" s="130">
        <f t="shared" si="4"/>
        <v>14</v>
      </c>
      <c r="BW29" s="132"/>
      <c r="BX29" s="318" t="s">
        <v>247</v>
      </c>
      <c r="BY29" s="319" t="s">
        <v>110</v>
      </c>
      <c r="BZ29" s="319" t="s">
        <v>248</v>
      </c>
      <c r="CA29" s="319" t="s">
        <v>249</v>
      </c>
      <c r="CB29" s="319" t="s">
        <v>250</v>
      </c>
    </row>
    <row r="30" spans="2:80" s="7" customFormat="1" ht="24" customHeight="1" thickBot="1" thickTop="1">
      <c r="B30" s="607">
        <v>1</v>
      </c>
      <c r="C30" s="609"/>
      <c r="D30" s="208" t="s">
        <v>104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293">
        <v>4</v>
      </c>
      <c r="AP30" s="294"/>
      <c r="AQ30" s="294"/>
      <c r="AR30" s="295"/>
      <c r="AS30" s="296"/>
      <c r="AT30" s="297">
        <v>4</v>
      </c>
      <c r="AU30" s="180">
        <f t="shared" si="1"/>
        <v>144</v>
      </c>
      <c r="AV30" s="201"/>
      <c r="AW30" s="201"/>
      <c r="AX30" s="199"/>
      <c r="AY30" s="199"/>
      <c r="AZ30" s="202"/>
      <c r="BA30" s="203"/>
      <c r="BB30" s="199"/>
      <c r="BC30" s="649"/>
      <c r="BD30" s="650"/>
      <c r="BE30" s="200"/>
      <c r="BF30" s="287"/>
      <c r="BG30" s="109"/>
      <c r="BH30" s="109"/>
      <c r="BI30" s="109">
        <v>4</v>
      </c>
      <c r="BJ30" s="109"/>
      <c r="BK30" s="109"/>
      <c r="BL30" s="109"/>
      <c r="BM30" s="288"/>
      <c r="BO30" s="130"/>
      <c r="BP30" s="130"/>
      <c r="BQ30" s="130"/>
      <c r="BR30" s="130">
        <v>4</v>
      </c>
      <c r="BS30" s="130"/>
      <c r="BT30" s="130"/>
      <c r="BU30" s="130"/>
      <c r="BV30" s="130"/>
      <c r="BW30" s="132"/>
      <c r="BX30" s="320" t="s">
        <v>104</v>
      </c>
      <c r="BY30" s="321">
        <v>4</v>
      </c>
      <c r="BZ30" s="322" t="s">
        <v>251</v>
      </c>
      <c r="CA30" s="322" t="s">
        <v>252</v>
      </c>
      <c r="CB30" s="322">
        <v>4</v>
      </c>
    </row>
    <row r="31" spans="2:80" s="7" customFormat="1" ht="24" customHeight="1" thickBot="1" thickTop="1">
      <c r="B31" s="625">
        <v>2</v>
      </c>
      <c r="C31" s="626"/>
      <c r="D31" s="96" t="s">
        <v>141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299">
        <v>1</v>
      </c>
      <c r="AP31" s="245"/>
      <c r="AQ31" s="245"/>
      <c r="AR31" s="300"/>
      <c r="AS31" s="301"/>
      <c r="AT31" s="302">
        <v>4</v>
      </c>
      <c r="AU31" s="180">
        <f t="shared" si="1"/>
        <v>144</v>
      </c>
      <c r="AV31" s="201"/>
      <c r="AW31" s="49"/>
      <c r="AX31" s="42"/>
      <c r="AY31" s="42"/>
      <c r="AZ31" s="83"/>
      <c r="BA31" s="60"/>
      <c r="BB31" s="42"/>
      <c r="BC31" s="627"/>
      <c r="BD31" s="628"/>
      <c r="BE31" s="118"/>
      <c r="BF31" s="220">
        <v>4</v>
      </c>
      <c r="BG31" s="42"/>
      <c r="BH31" s="42"/>
      <c r="BI31" s="42"/>
      <c r="BJ31" s="42"/>
      <c r="BK31" s="42"/>
      <c r="BL31" s="42"/>
      <c r="BM31" s="88"/>
      <c r="BO31" s="219">
        <v>4</v>
      </c>
      <c r="BP31" s="130"/>
      <c r="BQ31" s="130"/>
      <c r="BR31" s="130"/>
      <c r="BS31" s="130"/>
      <c r="BT31" s="130"/>
      <c r="BU31" s="130"/>
      <c r="BV31" s="130"/>
      <c r="BW31" s="132"/>
      <c r="BX31" s="320" t="s">
        <v>141</v>
      </c>
      <c r="BY31" s="321">
        <v>4</v>
      </c>
      <c r="BZ31" s="322" t="s">
        <v>251</v>
      </c>
      <c r="CA31" s="322" t="s">
        <v>252</v>
      </c>
      <c r="CB31" s="322">
        <v>1</v>
      </c>
    </row>
    <row r="32" spans="2:80" s="7" customFormat="1" ht="24" customHeight="1" thickBot="1" thickTop="1">
      <c r="B32" s="625">
        <v>3</v>
      </c>
      <c r="C32" s="626"/>
      <c r="D32" s="86" t="s">
        <v>143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302"/>
      <c r="AP32" s="245">
        <v>3</v>
      </c>
      <c r="AQ32" s="245"/>
      <c r="AR32" s="300"/>
      <c r="AS32" s="301"/>
      <c r="AT32" s="303">
        <v>3</v>
      </c>
      <c r="AU32" s="180">
        <f t="shared" si="1"/>
        <v>108</v>
      </c>
      <c r="AV32" s="201"/>
      <c r="AW32" s="42"/>
      <c r="AX32" s="42"/>
      <c r="AY32" s="42"/>
      <c r="AZ32" s="206"/>
      <c r="BA32" s="42"/>
      <c r="BB32" s="42"/>
      <c r="BC32" s="627"/>
      <c r="BD32" s="628"/>
      <c r="BE32" s="60"/>
      <c r="BF32" s="80"/>
      <c r="BG32" s="42"/>
      <c r="BH32" s="42">
        <v>3</v>
      </c>
      <c r="BI32" s="42"/>
      <c r="BJ32" s="42"/>
      <c r="BK32" s="42"/>
      <c r="BL32" s="42"/>
      <c r="BM32" s="88"/>
      <c r="BO32" s="130"/>
      <c r="BP32" s="130"/>
      <c r="BQ32" s="130">
        <v>3</v>
      </c>
      <c r="BR32" s="130"/>
      <c r="BS32" s="130"/>
      <c r="BT32" s="130"/>
      <c r="BU32" s="130"/>
      <c r="BV32" s="130"/>
      <c r="BW32" s="132"/>
      <c r="BX32" s="320" t="s">
        <v>143</v>
      </c>
      <c r="BY32" s="321">
        <v>3</v>
      </c>
      <c r="BZ32" s="322" t="s">
        <v>253</v>
      </c>
      <c r="CA32" s="322" t="s">
        <v>254</v>
      </c>
      <c r="CB32" s="322">
        <v>3</v>
      </c>
    </row>
    <row r="33" spans="2:80" s="7" customFormat="1" ht="24" customHeight="1" thickBot="1" thickTop="1">
      <c r="B33" s="625">
        <v>4</v>
      </c>
      <c r="C33" s="626"/>
      <c r="D33" s="86" t="s">
        <v>144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302"/>
      <c r="AP33" s="245">
        <v>4</v>
      </c>
      <c r="AQ33" s="245"/>
      <c r="AR33" s="300"/>
      <c r="AS33" s="301"/>
      <c r="AT33" s="303">
        <v>3</v>
      </c>
      <c r="AU33" s="180">
        <f t="shared" si="1"/>
        <v>108</v>
      </c>
      <c r="AV33" s="201"/>
      <c r="AW33" s="42"/>
      <c r="AX33" s="42"/>
      <c r="AY33" s="42"/>
      <c r="AZ33" s="206"/>
      <c r="BA33" s="42"/>
      <c r="BB33" s="42"/>
      <c r="BC33" s="627"/>
      <c r="BD33" s="628"/>
      <c r="BE33" s="60"/>
      <c r="BF33" s="80"/>
      <c r="BG33" s="42"/>
      <c r="BH33" s="42"/>
      <c r="BI33" s="42">
        <v>3</v>
      </c>
      <c r="BJ33" s="42"/>
      <c r="BK33" s="42"/>
      <c r="BL33" s="42"/>
      <c r="BM33" s="88"/>
      <c r="BO33" s="130"/>
      <c r="BP33" s="130"/>
      <c r="BQ33" s="130"/>
      <c r="BR33" s="130">
        <v>3</v>
      </c>
      <c r="BS33" s="130"/>
      <c r="BT33" s="130"/>
      <c r="BU33" s="130"/>
      <c r="BV33" s="130"/>
      <c r="BW33" s="132"/>
      <c r="BX33" s="320" t="s">
        <v>144</v>
      </c>
      <c r="BY33" s="321">
        <v>3</v>
      </c>
      <c r="BZ33" s="322" t="s">
        <v>253</v>
      </c>
      <c r="CA33" s="322" t="s">
        <v>254</v>
      </c>
      <c r="CB33" s="322">
        <v>4</v>
      </c>
    </row>
    <row r="34" spans="2:80" s="7" customFormat="1" ht="24" customHeight="1" thickBot="1" thickTop="1">
      <c r="B34" s="625">
        <v>5</v>
      </c>
      <c r="C34" s="626"/>
      <c r="D34" s="85" t="s">
        <v>142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302"/>
      <c r="AP34" s="245">
        <v>1</v>
      </c>
      <c r="AQ34" s="245"/>
      <c r="AR34" s="300"/>
      <c r="AS34" s="301"/>
      <c r="AT34" s="303">
        <v>3</v>
      </c>
      <c r="AU34" s="180">
        <f t="shared" si="1"/>
        <v>108</v>
      </c>
      <c r="AV34" s="201"/>
      <c r="AW34" s="42"/>
      <c r="AX34" s="42"/>
      <c r="AY34" s="42"/>
      <c r="AZ34" s="249"/>
      <c r="BA34" s="42"/>
      <c r="BB34" s="42"/>
      <c r="BC34" s="646"/>
      <c r="BD34" s="646"/>
      <c r="BE34" s="60"/>
      <c r="BF34" s="80">
        <v>3</v>
      </c>
      <c r="BG34" s="42"/>
      <c r="BH34" s="42"/>
      <c r="BI34" s="42"/>
      <c r="BJ34" s="42"/>
      <c r="BK34" s="42"/>
      <c r="BL34" s="42"/>
      <c r="BM34" s="88"/>
      <c r="BO34" s="130">
        <v>3</v>
      </c>
      <c r="BP34" s="130"/>
      <c r="BQ34" s="130"/>
      <c r="BR34" s="130"/>
      <c r="BS34" s="130"/>
      <c r="BT34" s="130"/>
      <c r="BU34" s="130"/>
      <c r="BV34" s="130"/>
      <c r="BW34" s="132"/>
      <c r="BX34" s="320" t="s">
        <v>255</v>
      </c>
      <c r="BY34" s="321">
        <v>3</v>
      </c>
      <c r="BZ34" s="322" t="s">
        <v>256</v>
      </c>
      <c r="CA34" s="322" t="s">
        <v>254</v>
      </c>
      <c r="CB34" s="322">
        <v>1</v>
      </c>
    </row>
    <row r="35" spans="2:80" s="7" customFormat="1" ht="24" customHeight="1" thickBot="1" thickTop="1">
      <c r="B35" s="625">
        <v>6</v>
      </c>
      <c r="C35" s="626"/>
      <c r="D35" s="85" t="s">
        <v>105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302"/>
      <c r="AP35" s="245">
        <v>12</v>
      </c>
      <c r="AQ35" s="245"/>
      <c r="AR35" s="300"/>
      <c r="AS35" s="301"/>
      <c r="AT35" s="303">
        <v>2</v>
      </c>
      <c r="AU35" s="180">
        <f t="shared" si="1"/>
        <v>72</v>
      </c>
      <c r="AV35" s="201"/>
      <c r="AW35" s="42"/>
      <c r="AX35" s="42"/>
      <c r="AY35" s="42"/>
      <c r="AZ35" s="206"/>
      <c r="BA35" s="42"/>
      <c r="BB35" s="42"/>
      <c r="BC35" s="646"/>
      <c r="BD35" s="646"/>
      <c r="BE35" s="60"/>
      <c r="BF35" s="80">
        <v>2</v>
      </c>
      <c r="BG35" s="42"/>
      <c r="BH35" s="42"/>
      <c r="BI35" s="42"/>
      <c r="BJ35" s="42"/>
      <c r="BK35" s="42"/>
      <c r="BL35" s="42"/>
      <c r="BM35" s="88"/>
      <c r="BO35" s="130">
        <v>2</v>
      </c>
      <c r="BP35" s="130">
        <v>2</v>
      </c>
      <c r="BQ35" s="130">
        <v>2</v>
      </c>
      <c r="BR35" s="130"/>
      <c r="BS35" s="130"/>
      <c r="BT35" s="130"/>
      <c r="BU35" s="130"/>
      <c r="BV35" s="130"/>
      <c r="BW35" s="132"/>
      <c r="BX35" s="320" t="s">
        <v>257</v>
      </c>
      <c r="BY35" s="321" t="s">
        <v>258</v>
      </c>
      <c r="BZ35" s="322" t="s">
        <v>259</v>
      </c>
      <c r="CA35" s="322" t="s">
        <v>252</v>
      </c>
      <c r="CB35" s="322"/>
    </row>
    <row r="36" spans="2:76" s="7" customFormat="1" ht="24" customHeight="1" thickBot="1" thickTop="1">
      <c r="B36" s="625">
        <v>6</v>
      </c>
      <c r="C36" s="626"/>
      <c r="D36" s="85" t="s">
        <v>105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302"/>
      <c r="AP36" s="245">
        <v>2</v>
      </c>
      <c r="AQ36" s="245"/>
      <c r="AR36" s="300"/>
      <c r="AS36" s="301"/>
      <c r="AT36" s="303">
        <v>2</v>
      </c>
      <c r="AU36" s="180">
        <f t="shared" si="1"/>
        <v>72</v>
      </c>
      <c r="AV36" s="201"/>
      <c r="AW36" s="42"/>
      <c r="AX36" s="42"/>
      <c r="AY36" s="42"/>
      <c r="AZ36" s="206"/>
      <c r="BA36" s="42"/>
      <c r="BB36" s="42"/>
      <c r="BC36" s="646"/>
      <c r="BD36" s="646"/>
      <c r="BE36" s="60"/>
      <c r="BF36" s="80"/>
      <c r="BG36" s="42">
        <v>2</v>
      </c>
      <c r="BH36" s="42"/>
      <c r="BI36" s="42"/>
      <c r="BJ36" s="42"/>
      <c r="BK36" s="42"/>
      <c r="BL36" s="42"/>
      <c r="BM36" s="88"/>
      <c r="BO36" s="130"/>
      <c r="BP36" s="130"/>
      <c r="BQ36" s="130"/>
      <c r="BR36" s="130"/>
      <c r="BS36" s="130"/>
      <c r="BT36" s="130"/>
      <c r="BU36" s="130"/>
      <c r="BV36" s="130"/>
      <c r="BW36" s="132"/>
      <c r="BX36" s="320" t="s">
        <v>257</v>
      </c>
    </row>
    <row r="37" spans="2:76" s="7" customFormat="1" ht="24" customHeight="1" thickBot="1" thickTop="1">
      <c r="B37" s="625">
        <v>6</v>
      </c>
      <c r="C37" s="626"/>
      <c r="D37" s="85" t="s">
        <v>105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302">
        <v>3</v>
      </c>
      <c r="AP37" s="245"/>
      <c r="AQ37" s="245"/>
      <c r="AR37" s="300"/>
      <c r="AS37" s="301"/>
      <c r="AT37" s="303">
        <v>2</v>
      </c>
      <c r="AU37" s="180">
        <f t="shared" si="1"/>
        <v>72</v>
      </c>
      <c r="AV37" s="201"/>
      <c r="AW37" s="42"/>
      <c r="AX37" s="42"/>
      <c r="AY37" s="42"/>
      <c r="AZ37" s="206"/>
      <c r="BA37" s="42"/>
      <c r="BB37" s="42"/>
      <c r="BC37" s="646"/>
      <c r="BD37" s="646"/>
      <c r="BE37" s="60"/>
      <c r="BF37" s="80"/>
      <c r="BG37" s="42"/>
      <c r="BH37" s="42">
        <v>2</v>
      </c>
      <c r="BI37" s="42"/>
      <c r="BJ37" s="42"/>
      <c r="BK37" s="42"/>
      <c r="BL37" s="42"/>
      <c r="BM37" s="88"/>
      <c r="BO37" s="130"/>
      <c r="BP37" s="130"/>
      <c r="BQ37" s="130"/>
      <c r="BR37" s="130"/>
      <c r="BS37" s="130"/>
      <c r="BT37" s="130"/>
      <c r="BU37" s="130"/>
      <c r="BV37" s="130"/>
      <c r="BW37" s="132"/>
      <c r="BX37" s="320" t="s">
        <v>257</v>
      </c>
    </row>
    <row r="38" spans="2:80" s="7" customFormat="1" ht="24" customHeight="1" thickBot="1" thickTop="1">
      <c r="B38" s="625">
        <v>6</v>
      </c>
      <c r="C38" s="626"/>
      <c r="D38" s="85" t="s">
        <v>105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302"/>
      <c r="AP38" s="245"/>
      <c r="AQ38" s="245"/>
      <c r="AR38" s="300"/>
      <c r="AS38" s="301"/>
      <c r="AT38" s="303"/>
      <c r="AU38" s="180">
        <f t="shared" si="1"/>
        <v>0</v>
      </c>
      <c r="AV38" s="201"/>
      <c r="AW38" s="42"/>
      <c r="AX38" s="42"/>
      <c r="AY38" s="42"/>
      <c r="AZ38" s="206"/>
      <c r="BA38" s="42"/>
      <c r="BB38" s="42"/>
      <c r="BC38" s="646"/>
      <c r="BD38" s="646"/>
      <c r="BE38" s="60"/>
      <c r="BF38" s="80"/>
      <c r="BG38" s="42"/>
      <c r="BH38" s="42"/>
      <c r="BI38" s="42"/>
      <c r="BJ38" s="42"/>
      <c r="BK38" s="42"/>
      <c r="BL38" s="42"/>
      <c r="BM38" s="88"/>
      <c r="BO38" s="130"/>
      <c r="BP38" s="130"/>
      <c r="BQ38" s="130"/>
      <c r="BR38" s="130"/>
      <c r="BS38" s="130"/>
      <c r="BT38" s="130"/>
      <c r="BU38" s="130"/>
      <c r="BV38" s="130"/>
      <c r="BW38" s="132"/>
      <c r="BX38" s="320" t="s">
        <v>260</v>
      </c>
      <c r="BY38" s="321">
        <v>4</v>
      </c>
      <c r="BZ38" s="322" t="s">
        <v>251</v>
      </c>
      <c r="CA38" s="322" t="s">
        <v>252</v>
      </c>
      <c r="CB38" s="322">
        <v>3</v>
      </c>
    </row>
    <row r="39" spans="2:75" s="7" customFormat="1" ht="24" customHeight="1" thickBot="1" thickTop="1">
      <c r="B39" s="625">
        <v>7</v>
      </c>
      <c r="C39" s="626"/>
      <c r="D39" s="85" t="s">
        <v>152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302">
        <v>3</v>
      </c>
      <c r="AP39" s="245"/>
      <c r="AQ39" s="245"/>
      <c r="AR39" s="300"/>
      <c r="AS39" s="301"/>
      <c r="AT39" s="303">
        <v>4</v>
      </c>
      <c r="AU39" s="180">
        <f t="shared" si="1"/>
        <v>144</v>
      </c>
      <c r="AV39" s="201"/>
      <c r="AW39" s="42"/>
      <c r="AX39" s="42"/>
      <c r="AY39" s="42"/>
      <c r="AZ39" s="206"/>
      <c r="BA39" s="42"/>
      <c r="BB39" s="42"/>
      <c r="BC39" s="646"/>
      <c r="BD39" s="646"/>
      <c r="BE39" s="60"/>
      <c r="BF39" s="80"/>
      <c r="BG39" s="42"/>
      <c r="BH39" s="42">
        <v>4</v>
      </c>
      <c r="BI39" s="42"/>
      <c r="BJ39" s="42"/>
      <c r="BK39" s="42"/>
      <c r="BL39" s="42"/>
      <c r="BM39" s="88"/>
      <c r="BO39" s="130"/>
      <c r="BP39" s="130"/>
      <c r="BQ39" s="130">
        <v>4</v>
      </c>
      <c r="BR39" s="130"/>
      <c r="BS39" s="130"/>
      <c r="BT39" s="130"/>
      <c r="BU39" s="130"/>
      <c r="BV39" s="130"/>
      <c r="BW39" s="132"/>
    </row>
    <row r="40" spans="2:80" s="7" customFormat="1" ht="24" customHeight="1" thickBot="1" thickTop="1">
      <c r="B40" s="625">
        <v>8</v>
      </c>
      <c r="C40" s="626"/>
      <c r="D40" s="209" t="s">
        <v>240</v>
      </c>
      <c r="E40" s="210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304"/>
      <c r="AP40" s="305"/>
      <c r="AQ40" s="305"/>
      <c r="AR40" s="306"/>
      <c r="AS40" s="307"/>
      <c r="AT40" s="308"/>
      <c r="AU40" s="180">
        <f t="shared" si="1"/>
        <v>0</v>
      </c>
      <c r="AV40" s="217"/>
      <c r="AW40" s="205"/>
      <c r="AX40" s="205"/>
      <c r="AY40" s="205"/>
      <c r="AZ40" s="205"/>
      <c r="BA40" s="205"/>
      <c r="BB40" s="205"/>
      <c r="BC40" s="647"/>
      <c r="BD40" s="648"/>
      <c r="BE40" s="207"/>
      <c r="BF40" s="289"/>
      <c r="BG40" s="290"/>
      <c r="BH40" s="290"/>
      <c r="BI40" s="290"/>
      <c r="BJ40" s="290"/>
      <c r="BK40" s="290"/>
      <c r="BL40" s="290"/>
      <c r="BM40" s="291"/>
      <c r="BO40" s="130"/>
      <c r="BP40" s="130"/>
      <c r="BQ40" s="130"/>
      <c r="BR40" s="130"/>
      <c r="BS40" s="130"/>
      <c r="BT40" s="130"/>
      <c r="BU40" s="130"/>
      <c r="BV40" s="130"/>
      <c r="BW40" s="132"/>
      <c r="BX40" s="320" t="s">
        <v>261</v>
      </c>
      <c r="BY40" s="321">
        <v>3</v>
      </c>
      <c r="BZ40" s="322" t="s">
        <v>253</v>
      </c>
      <c r="CA40" s="322" t="s">
        <v>262</v>
      </c>
      <c r="CB40" s="322">
        <v>2</v>
      </c>
    </row>
    <row r="41" spans="2:80" s="7" customFormat="1" ht="24" customHeight="1" thickBot="1" thickTop="1">
      <c r="B41" s="625" t="s">
        <v>153</v>
      </c>
      <c r="C41" s="626"/>
      <c r="D41" s="85" t="s">
        <v>161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302">
        <v>2</v>
      </c>
      <c r="AP41" s="245"/>
      <c r="AQ41" s="245"/>
      <c r="AR41" s="300"/>
      <c r="AS41" s="301"/>
      <c r="AT41" s="303">
        <v>3</v>
      </c>
      <c r="AU41" s="180">
        <f t="shared" si="1"/>
        <v>108</v>
      </c>
      <c r="AV41" s="201"/>
      <c r="AW41" s="42"/>
      <c r="AX41" s="42"/>
      <c r="AY41" s="42"/>
      <c r="AZ41" s="206"/>
      <c r="BA41" s="42"/>
      <c r="BB41" s="42"/>
      <c r="BC41" s="646"/>
      <c r="BD41" s="646"/>
      <c r="BE41" s="60"/>
      <c r="BF41" s="80"/>
      <c r="BG41" s="42">
        <v>3</v>
      </c>
      <c r="BH41" s="42"/>
      <c r="BI41" s="42"/>
      <c r="BJ41" s="42"/>
      <c r="BK41" s="42"/>
      <c r="BL41" s="42"/>
      <c r="BM41" s="88"/>
      <c r="BO41" s="130"/>
      <c r="BP41" s="130">
        <v>3</v>
      </c>
      <c r="BQ41" s="130"/>
      <c r="BR41" s="130"/>
      <c r="BS41" s="130"/>
      <c r="BT41" s="130"/>
      <c r="BU41" s="130"/>
      <c r="BV41" s="130"/>
      <c r="BW41" s="132"/>
      <c r="BX41" s="320" t="s">
        <v>263</v>
      </c>
      <c r="BY41" s="321">
        <v>3</v>
      </c>
      <c r="BZ41" s="322" t="s">
        <v>256</v>
      </c>
      <c r="CA41" s="322" t="s">
        <v>264</v>
      </c>
      <c r="CB41" s="322">
        <v>1</v>
      </c>
    </row>
    <row r="42" spans="2:80" s="7" customFormat="1" ht="24" customHeight="1" thickBot="1" thickTop="1">
      <c r="B42" s="625" t="s">
        <v>154</v>
      </c>
      <c r="C42" s="626"/>
      <c r="D42" s="85" t="s">
        <v>159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302"/>
      <c r="AP42" s="245">
        <v>1</v>
      </c>
      <c r="AQ42" s="245"/>
      <c r="AR42" s="300"/>
      <c r="AS42" s="301"/>
      <c r="AT42" s="302">
        <v>3</v>
      </c>
      <c r="AU42" s="180">
        <f t="shared" si="1"/>
        <v>108</v>
      </c>
      <c r="AV42" s="201"/>
      <c r="AW42" s="49"/>
      <c r="AX42" s="42"/>
      <c r="AY42" s="42"/>
      <c r="AZ42" s="83"/>
      <c r="BA42" s="60"/>
      <c r="BB42" s="42"/>
      <c r="BC42" s="627"/>
      <c r="BD42" s="628"/>
      <c r="BE42" s="118"/>
      <c r="BF42" s="80">
        <v>3</v>
      </c>
      <c r="BG42" s="42"/>
      <c r="BH42" s="42"/>
      <c r="BI42" s="42"/>
      <c r="BJ42" s="42"/>
      <c r="BK42" s="42"/>
      <c r="BL42" s="42"/>
      <c r="BM42" s="88"/>
      <c r="BO42" s="130">
        <v>3</v>
      </c>
      <c r="BP42" s="130"/>
      <c r="BQ42" s="130"/>
      <c r="BR42" s="130"/>
      <c r="BS42" s="130"/>
      <c r="BT42" s="130"/>
      <c r="BU42" s="130"/>
      <c r="BV42" s="130"/>
      <c r="BW42" s="132"/>
      <c r="BX42" s="320" t="s">
        <v>106</v>
      </c>
      <c r="BY42" s="321">
        <v>4</v>
      </c>
      <c r="BZ42" s="322">
        <v>4</v>
      </c>
      <c r="CA42" s="322" t="s">
        <v>265</v>
      </c>
      <c r="CB42" s="323" t="s">
        <v>266</v>
      </c>
    </row>
    <row r="43" spans="2:76" s="7" customFormat="1" ht="24" customHeight="1" thickBot="1" thickTop="1">
      <c r="B43" s="625" t="s">
        <v>160</v>
      </c>
      <c r="C43" s="626"/>
      <c r="D43" s="96" t="s">
        <v>106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302"/>
      <c r="AP43" s="245">
        <v>1</v>
      </c>
      <c r="AQ43" s="245"/>
      <c r="AR43" s="300"/>
      <c r="AS43" s="301"/>
      <c r="AT43" s="302">
        <v>2</v>
      </c>
      <c r="AU43" s="180">
        <f t="shared" si="1"/>
        <v>72</v>
      </c>
      <c r="AV43" s="201"/>
      <c r="AW43" s="49"/>
      <c r="AX43" s="42"/>
      <c r="AY43" s="42"/>
      <c r="AZ43" s="83"/>
      <c r="BA43" s="60"/>
      <c r="BB43" s="42"/>
      <c r="BC43" s="627"/>
      <c r="BD43" s="628"/>
      <c r="BE43" s="118"/>
      <c r="BF43" s="80">
        <v>2</v>
      </c>
      <c r="BG43" s="42"/>
      <c r="BH43" s="42"/>
      <c r="BI43" s="42"/>
      <c r="BJ43" s="42"/>
      <c r="BK43" s="42"/>
      <c r="BL43" s="42"/>
      <c r="BM43" s="88"/>
      <c r="BO43" s="130">
        <v>2</v>
      </c>
      <c r="BP43" s="130">
        <v>2</v>
      </c>
      <c r="BQ43" s="130"/>
      <c r="BR43" s="130"/>
      <c r="BS43" s="130"/>
      <c r="BT43" s="130"/>
      <c r="BU43" s="130"/>
      <c r="BV43" s="130"/>
      <c r="BW43" s="132"/>
      <c r="BX43" s="320" t="s">
        <v>106</v>
      </c>
    </row>
    <row r="44" spans="2:80" s="7" customFormat="1" ht="24" customHeight="1" thickBot="1" thickTop="1">
      <c r="B44" s="625" t="s">
        <v>160</v>
      </c>
      <c r="C44" s="626"/>
      <c r="D44" s="96" t="s">
        <v>106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302">
        <v>2</v>
      </c>
      <c r="AP44" s="245"/>
      <c r="AQ44" s="245"/>
      <c r="AR44" s="300"/>
      <c r="AS44" s="301"/>
      <c r="AT44" s="302">
        <v>2</v>
      </c>
      <c r="AU44" s="180">
        <f t="shared" si="1"/>
        <v>72</v>
      </c>
      <c r="AV44" s="201"/>
      <c r="AW44" s="49"/>
      <c r="AX44" s="42"/>
      <c r="AY44" s="42"/>
      <c r="AZ44" s="83"/>
      <c r="BA44" s="60"/>
      <c r="BB44" s="42"/>
      <c r="BC44" s="83"/>
      <c r="BD44" s="120"/>
      <c r="BE44" s="118"/>
      <c r="BF44" s="80"/>
      <c r="BG44" s="42">
        <v>2</v>
      </c>
      <c r="BH44" s="42"/>
      <c r="BI44" s="42"/>
      <c r="BJ44" s="42"/>
      <c r="BK44" s="42"/>
      <c r="BL44" s="42"/>
      <c r="BM44" s="88"/>
      <c r="BO44" s="130"/>
      <c r="BP44" s="130"/>
      <c r="BQ44" s="130"/>
      <c r="BR44" s="130"/>
      <c r="BS44" s="130"/>
      <c r="BT44" s="130"/>
      <c r="BU44" s="130"/>
      <c r="BV44" s="130"/>
      <c r="BW44" s="132"/>
      <c r="BX44" s="320" t="s">
        <v>267</v>
      </c>
      <c r="BY44" s="321">
        <v>3</v>
      </c>
      <c r="BZ44" s="322" t="s">
        <v>256</v>
      </c>
      <c r="CA44" s="322" t="s">
        <v>254</v>
      </c>
      <c r="CB44" s="322">
        <v>5</v>
      </c>
    </row>
    <row r="45" spans="2:75" s="7" customFormat="1" ht="24" customHeight="1" thickBot="1" thickTop="1">
      <c r="B45" s="625">
        <v>9</v>
      </c>
      <c r="C45" s="626"/>
      <c r="D45" s="85" t="s">
        <v>107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302"/>
      <c r="AP45" s="245">
        <v>5</v>
      </c>
      <c r="AQ45" s="245"/>
      <c r="AR45" s="300"/>
      <c r="AS45" s="309"/>
      <c r="AT45" s="302">
        <v>3</v>
      </c>
      <c r="AU45" s="180">
        <f t="shared" si="1"/>
        <v>108</v>
      </c>
      <c r="AV45" s="201"/>
      <c r="AW45" s="49"/>
      <c r="AX45" s="42"/>
      <c r="AY45" s="42"/>
      <c r="AZ45" s="83"/>
      <c r="BA45" s="60"/>
      <c r="BB45" s="42"/>
      <c r="BC45" s="627"/>
      <c r="BD45" s="628"/>
      <c r="BE45" s="118"/>
      <c r="BF45" s="80"/>
      <c r="BG45" s="42"/>
      <c r="BH45" s="42"/>
      <c r="BI45" s="42"/>
      <c r="BJ45" s="42">
        <v>3</v>
      </c>
      <c r="BK45" s="42"/>
      <c r="BL45" s="42"/>
      <c r="BM45" s="88"/>
      <c r="BO45" s="130"/>
      <c r="BP45" s="130"/>
      <c r="BQ45" s="130"/>
      <c r="BR45" s="130"/>
      <c r="BS45" s="130">
        <v>3</v>
      </c>
      <c r="BT45" s="130"/>
      <c r="BU45" s="130"/>
      <c r="BV45" s="130"/>
      <c r="BW45" s="132"/>
    </row>
    <row r="46" spans="2:80" s="7" customFormat="1" ht="24" customHeight="1" thickBot="1" thickTop="1">
      <c r="B46" s="625">
        <v>11</v>
      </c>
      <c r="C46" s="626"/>
      <c r="D46" s="96" t="s">
        <v>170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299"/>
      <c r="AP46" s="245">
        <v>4</v>
      </c>
      <c r="AQ46" s="245"/>
      <c r="AR46" s="300"/>
      <c r="AS46" s="309"/>
      <c r="AT46" s="302">
        <v>3</v>
      </c>
      <c r="AU46" s="180">
        <f t="shared" si="1"/>
        <v>108</v>
      </c>
      <c r="AV46" s="201"/>
      <c r="AW46" s="49"/>
      <c r="AX46" s="42"/>
      <c r="AY46" s="42"/>
      <c r="AZ46" s="83"/>
      <c r="BA46" s="60"/>
      <c r="BB46" s="42"/>
      <c r="BC46" s="627"/>
      <c r="BD46" s="628"/>
      <c r="BE46" s="118"/>
      <c r="BF46" s="80"/>
      <c r="BG46" s="42"/>
      <c r="BH46" s="42"/>
      <c r="BI46" s="42">
        <v>3</v>
      </c>
      <c r="BJ46" s="42"/>
      <c r="BK46" s="42"/>
      <c r="BL46" s="42"/>
      <c r="BM46" s="88"/>
      <c r="BO46" s="130"/>
      <c r="BP46" s="130"/>
      <c r="BQ46" s="130"/>
      <c r="BR46" s="130">
        <v>3</v>
      </c>
      <c r="BS46" s="130"/>
      <c r="BT46" s="130"/>
      <c r="BU46" s="130"/>
      <c r="BV46" s="130"/>
      <c r="BW46" s="132"/>
      <c r="BX46" s="320" t="s">
        <v>268</v>
      </c>
      <c r="BY46" s="321" t="s">
        <v>269</v>
      </c>
      <c r="BZ46" s="322">
        <v>400</v>
      </c>
      <c r="CA46" s="322" t="s">
        <v>270</v>
      </c>
      <c r="CB46" s="323" t="s">
        <v>271</v>
      </c>
    </row>
    <row r="47" spans="2:75" s="7" customFormat="1" ht="24" customHeight="1" thickBot="1" thickTop="1">
      <c r="B47" s="625">
        <v>12</v>
      </c>
      <c r="C47" s="626"/>
      <c r="D47" s="96" t="s">
        <v>171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299"/>
      <c r="AP47" s="245">
        <v>4</v>
      </c>
      <c r="AQ47" s="245"/>
      <c r="AR47" s="300"/>
      <c r="AS47" s="309"/>
      <c r="AT47" s="302">
        <v>3</v>
      </c>
      <c r="AU47" s="180">
        <f t="shared" si="1"/>
        <v>108</v>
      </c>
      <c r="AV47" s="201"/>
      <c r="AW47" s="49"/>
      <c r="AX47" s="42"/>
      <c r="AY47" s="42"/>
      <c r="AZ47" s="83"/>
      <c r="BA47" s="60"/>
      <c r="BB47" s="42"/>
      <c r="BC47" s="627"/>
      <c r="BD47" s="628"/>
      <c r="BE47" s="118"/>
      <c r="BF47" s="80"/>
      <c r="BG47" s="42"/>
      <c r="BH47" s="42"/>
      <c r="BI47" s="42">
        <v>3</v>
      </c>
      <c r="BJ47" s="42"/>
      <c r="BK47" s="42"/>
      <c r="BL47" s="42"/>
      <c r="BM47" s="88"/>
      <c r="BO47" s="130"/>
      <c r="BP47" s="130"/>
      <c r="BQ47" s="130"/>
      <c r="BR47" s="130">
        <v>3</v>
      </c>
      <c r="BS47" s="130"/>
      <c r="BT47" s="130"/>
      <c r="BU47" s="130"/>
      <c r="BV47" s="130"/>
      <c r="BW47" s="132"/>
    </row>
    <row r="48" spans="2:75" s="7" customFormat="1" ht="24" customHeight="1" thickBot="1" thickTop="1">
      <c r="B48" s="625">
        <v>13</v>
      </c>
      <c r="C48" s="626"/>
      <c r="D48" s="96" t="s">
        <v>172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299"/>
      <c r="AP48" s="245">
        <v>5</v>
      </c>
      <c r="AQ48" s="245">
        <v>5</v>
      </c>
      <c r="AR48" s="300"/>
      <c r="AS48" s="309"/>
      <c r="AT48" s="302">
        <v>4</v>
      </c>
      <c r="AU48" s="180">
        <f t="shared" si="1"/>
        <v>144</v>
      </c>
      <c r="AV48" s="201"/>
      <c r="AW48" s="49"/>
      <c r="AX48" s="42"/>
      <c r="AY48" s="42"/>
      <c r="AZ48" s="83"/>
      <c r="BA48" s="60"/>
      <c r="BB48" s="42"/>
      <c r="BC48" s="627"/>
      <c r="BD48" s="628"/>
      <c r="BE48" s="118"/>
      <c r="BF48" s="80"/>
      <c r="BG48" s="42"/>
      <c r="BH48" s="42"/>
      <c r="BI48" s="42"/>
      <c r="BJ48" s="42">
        <v>4</v>
      </c>
      <c r="BK48" s="42"/>
      <c r="BL48" s="42"/>
      <c r="BM48" s="88"/>
      <c r="BO48" s="130"/>
      <c r="BP48" s="130"/>
      <c r="BQ48" s="130"/>
      <c r="BR48" s="130"/>
      <c r="BS48" s="256">
        <v>4</v>
      </c>
      <c r="BT48" s="254"/>
      <c r="BU48" s="130"/>
      <c r="BV48" s="130"/>
      <c r="BW48" s="132"/>
    </row>
    <row r="49" spans="2:75" s="7" customFormat="1" ht="24" customHeight="1" thickBot="1" thickTop="1">
      <c r="B49" s="82"/>
      <c r="C49" s="81"/>
      <c r="D49" s="216" t="s">
        <v>241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299"/>
      <c r="AP49" s="245"/>
      <c r="AQ49" s="245"/>
      <c r="AR49" s="300"/>
      <c r="AS49" s="309"/>
      <c r="AT49" s="302"/>
      <c r="AU49" s="180">
        <f t="shared" si="1"/>
        <v>0</v>
      </c>
      <c r="AV49" s="49"/>
      <c r="AW49" s="49"/>
      <c r="AX49" s="42"/>
      <c r="AY49" s="42"/>
      <c r="AZ49" s="83"/>
      <c r="BA49" s="60"/>
      <c r="BB49" s="42"/>
      <c r="BC49" s="83"/>
      <c r="BD49" s="120"/>
      <c r="BE49" s="118"/>
      <c r="BF49" s="80"/>
      <c r="BG49" s="42"/>
      <c r="BH49" s="42"/>
      <c r="BI49" s="42"/>
      <c r="BJ49" s="42"/>
      <c r="BK49" s="42"/>
      <c r="BL49" s="42"/>
      <c r="BM49" s="88"/>
      <c r="BO49" s="130"/>
      <c r="BP49" s="130"/>
      <c r="BQ49" s="130"/>
      <c r="BR49" s="130"/>
      <c r="BS49" s="130"/>
      <c r="BT49" s="130"/>
      <c r="BU49" s="130"/>
      <c r="BV49" s="130"/>
      <c r="BW49" s="132"/>
    </row>
    <row r="50" spans="2:75" s="7" customFormat="1" ht="24" customHeight="1" thickBot="1" thickTop="1">
      <c r="B50" s="625">
        <v>14</v>
      </c>
      <c r="C50" s="626"/>
      <c r="D50" s="215" t="s">
        <v>173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299">
        <v>1</v>
      </c>
      <c r="AP50" s="245"/>
      <c r="AQ50" s="245"/>
      <c r="AR50" s="300"/>
      <c r="AS50" s="309"/>
      <c r="AT50" s="302">
        <v>4</v>
      </c>
      <c r="AU50" s="180">
        <f t="shared" si="1"/>
        <v>144</v>
      </c>
      <c r="AV50" s="201"/>
      <c r="AW50" s="49"/>
      <c r="AX50" s="42"/>
      <c r="AY50" s="253"/>
      <c r="AZ50" s="83"/>
      <c r="BA50" s="60"/>
      <c r="BB50" s="42"/>
      <c r="BC50" s="642"/>
      <c r="BD50" s="643"/>
      <c r="BE50" s="118"/>
      <c r="BF50" s="80">
        <v>4</v>
      </c>
      <c r="BG50" s="42"/>
      <c r="BH50" s="42"/>
      <c r="BI50" s="42"/>
      <c r="BJ50" s="42"/>
      <c r="BK50" s="42"/>
      <c r="BL50" s="42"/>
      <c r="BM50" s="88"/>
      <c r="BO50" s="130">
        <v>4</v>
      </c>
      <c r="BP50" s="130">
        <v>4</v>
      </c>
      <c r="BQ50" s="130"/>
      <c r="BR50" s="130"/>
      <c r="BS50" s="130"/>
      <c r="BT50" s="130"/>
      <c r="BU50" s="130"/>
      <c r="BV50" s="130"/>
      <c r="BW50" s="132"/>
    </row>
    <row r="51" spans="2:75" s="7" customFormat="1" ht="24" customHeight="1" thickBot="1" thickTop="1">
      <c r="B51" s="625">
        <v>14</v>
      </c>
      <c r="C51" s="626"/>
      <c r="D51" s="215" t="s">
        <v>173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299">
        <v>2</v>
      </c>
      <c r="AP51" s="245"/>
      <c r="AQ51" s="245"/>
      <c r="AR51" s="300"/>
      <c r="AS51" s="309"/>
      <c r="AT51" s="302">
        <v>4</v>
      </c>
      <c r="AU51" s="180">
        <f t="shared" si="1"/>
        <v>144</v>
      </c>
      <c r="AV51" s="201"/>
      <c r="AW51" s="49"/>
      <c r="AX51" s="42"/>
      <c r="AY51" s="253"/>
      <c r="AZ51" s="83"/>
      <c r="BA51" s="60"/>
      <c r="BB51" s="42"/>
      <c r="BC51" s="257"/>
      <c r="BD51" s="258"/>
      <c r="BE51" s="118"/>
      <c r="BF51" s="80"/>
      <c r="BG51" s="42">
        <v>4</v>
      </c>
      <c r="BH51" s="42"/>
      <c r="BI51" s="42"/>
      <c r="BJ51" s="42"/>
      <c r="BK51" s="42"/>
      <c r="BL51" s="42"/>
      <c r="BM51" s="88"/>
      <c r="BO51" s="130"/>
      <c r="BP51" s="130"/>
      <c r="BQ51" s="130"/>
      <c r="BR51" s="130"/>
      <c r="BS51" s="130"/>
      <c r="BT51" s="130"/>
      <c r="BU51" s="130"/>
      <c r="BV51" s="130"/>
      <c r="BW51" s="132"/>
    </row>
    <row r="52" spans="2:75" s="7" customFormat="1" ht="24" customHeight="1" thickBot="1" thickTop="1">
      <c r="B52" s="625">
        <v>15</v>
      </c>
      <c r="C52" s="626"/>
      <c r="D52" s="215" t="s">
        <v>174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299"/>
      <c r="AP52" s="245">
        <v>2</v>
      </c>
      <c r="AQ52" s="245"/>
      <c r="AR52" s="300"/>
      <c r="AS52" s="309"/>
      <c r="AT52" s="302">
        <v>3</v>
      </c>
      <c r="AU52" s="180">
        <f t="shared" si="1"/>
        <v>108</v>
      </c>
      <c r="AV52" s="201"/>
      <c r="AW52" s="49"/>
      <c r="AX52" s="42"/>
      <c r="AY52" s="42"/>
      <c r="AZ52" s="83"/>
      <c r="BA52" s="60"/>
      <c r="BB52" s="42"/>
      <c r="BC52" s="627"/>
      <c r="BD52" s="628"/>
      <c r="BE52" s="118"/>
      <c r="BF52" s="80"/>
      <c r="BG52" s="42">
        <v>3</v>
      </c>
      <c r="BH52" s="42"/>
      <c r="BI52" s="42"/>
      <c r="BJ52" s="42"/>
      <c r="BK52" s="42"/>
      <c r="BL52" s="42"/>
      <c r="BM52" s="88"/>
      <c r="BO52" s="130"/>
      <c r="BP52" s="130">
        <v>3</v>
      </c>
      <c r="BQ52" s="130"/>
      <c r="BR52" s="130"/>
      <c r="BS52" s="130"/>
      <c r="BT52" s="130"/>
      <c r="BU52" s="130"/>
      <c r="BV52" s="130"/>
      <c r="BW52" s="132"/>
    </row>
    <row r="53" spans="2:75" s="7" customFormat="1" ht="24" customHeight="1" thickBot="1" thickTop="1">
      <c r="B53" s="625">
        <v>16</v>
      </c>
      <c r="C53" s="626"/>
      <c r="D53" s="96" t="s">
        <v>175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299"/>
      <c r="AP53" s="245">
        <v>3</v>
      </c>
      <c r="AQ53" s="245"/>
      <c r="AR53" s="300"/>
      <c r="AS53" s="309"/>
      <c r="AT53" s="302">
        <v>4</v>
      </c>
      <c r="AU53" s="180">
        <f t="shared" si="1"/>
        <v>144</v>
      </c>
      <c r="AV53" s="201"/>
      <c r="AW53" s="255"/>
      <c r="AX53" s="42"/>
      <c r="AY53" s="42"/>
      <c r="AZ53" s="83"/>
      <c r="BA53" s="60"/>
      <c r="BB53" s="42"/>
      <c r="BC53" s="642"/>
      <c r="BD53" s="643"/>
      <c r="BE53" s="118"/>
      <c r="BF53" s="80"/>
      <c r="BG53" s="42"/>
      <c r="BH53" s="42">
        <v>4</v>
      </c>
      <c r="BI53" s="42"/>
      <c r="BJ53" s="42"/>
      <c r="BK53" s="42"/>
      <c r="BL53" s="42"/>
      <c r="BM53" s="88"/>
      <c r="BO53" s="130"/>
      <c r="BP53" s="130"/>
      <c r="BQ53" s="256">
        <v>4</v>
      </c>
      <c r="BR53" s="130"/>
      <c r="BS53" s="130"/>
      <c r="BT53" s="130"/>
      <c r="BU53" s="130"/>
      <c r="BV53" s="130"/>
      <c r="BW53" s="132"/>
    </row>
    <row r="54" spans="2:75" s="7" customFormat="1" ht="24" customHeight="1" thickBot="1" thickTop="1">
      <c r="B54" s="625">
        <v>17</v>
      </c>
      <c r="C54" s="626"/>
      <c r="D54" s="96" t="s">
        <v>176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299"/>
      <c r="AP54" s="245">
        <v>3</v>
      </c>
      <c r="AQ54" s="245"/>
      <c r="AR54" s="300"/>
      <c r="AS54" s="309"/>
      <c r="AT54" s="302">
        <v>5</v>
      </c>
      <c r="AU54" s="180">
        <f t="shared" si="1"/>
        <v>180</v>
      </c>
      <c r="AV54" s="201"/>
      <c r="AW54" s="255"/>
      <c r="AX54" s="42"/>
      <c r="AY54" s="42"/>
      <c r="AZ54" s="83"/>
      <c r="BA54" s="60"/>
      <c r="BB54" s="42"/>
      <c r="BC54" s="642"/>
      <c r="BD54" s="643"/>
      <c r="BE54" s="118"/>
      <c r="BF54" s="80"/>
      <c r="BG54" s="42"/>
      <c r="BH54" s="42">
        <v>5</v>
      </c>
      <c r="BI54" s="42"/>
      <c r="BJ54" s="42"/>
      <c r="BK54" s="42"/>
      <c r="BL54" s="42"/>
      <c r="BM54" s="88"/>
      <c r="BO54" s="130"/>
      <c r="BP54" s="130"/>
      <c r="BQ54" s="256">
        <v>5</v>
      </c>
      <c r="BR54" s="130"/>
      <c r="BS54" s="130"/>
      <c r="BT54" s="130"/>
      <c r="BU54" s="130"/>
      <c r="BV54" s="130"/>
      <c r="BW54" s="132"/>
    </row>
    <row r="55" spans="2:75" s="7" customFormat="1" ht="24" customHeight="1" thickBot="1" thickTop="1">
      <c r="B55" s="625">
        <v>18</v>
      </c>
      <c r="C55" s="626"/>
      <c r="D55" s="96" t="s">
        <v>177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299">
        <v>4</v>
      </c>
      <c r="AP55" s="245"/>
      <c r="AQ55" s="245"/>
      <c r="AR55" s="300"/>
      <c r="AS55" s="309"/>
      <c r="AT55" s="302">
        <v>3</v>
      </c>
      <c r="AU55" s="180">
        <f t="shared" si="1"/>
        <v>108</v>
      </c>
      <c r="AV55" s="201"/>
      <c r="AW55" s="49"/>
      <c r="AX55" s="42"/>
      <c r="AY55" s="42"/>
      <c r="AZ55" s="83"/>
      <c r="BA55" s="60"/>
      <c r="BB55" s="42"/>
      <c r="BC55" s="627"/>
      <c r="BD55" s="628"/>
      <c r="BE55" s="118"/>
      <c r="BF55" s="80"/>
      <c r="BG55" s="42"/>
      <c r="BH55" s="42"/>
      <c r="BI55" s="42">
        <v>3</v>
      </c>
      <c r="BJ55" s="42"/>
      <c r="BK55" s="42"/>
      <c r="BL55" s="42"/>
      <c r="BM55" s="88"/>
      <c r="BO55" s="130"/>
      <c r="BP55" s="130"/>
      <c r="BQ55" s="130"/>
      <c r="BR55" s="130">
        <v>3</v>
      </c>
      <c r="BS55" s="130"/>
      <c r="BT55" s="130"/>
      <c r="BU55" s="130"/>
      <c r="BV55" s="130"/>
      <c r="BW55" s="132"/>
    </row>
    <row r="56" spans="2:75" s="7" customFormat="1" ht="24" customHeight="1" thickBot="1" thickTop="1">
      <c r="B56" s="625"/>
      <c r="C56" s="626"/>
      <c r="D56" s="182" t="s">
        <v>242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299"/>
      <c r="AP56" s="245"/>
      <c r="AQ56" s="245"/>
      <c r="AR56" s="300"/>
      <c r="AS56" s="309"/>
      <c r="AT56" s="302"/>
      <c r="AU56" s="180">
        <f t="shared" si="1"/>
        <v>0</v>
      </c>
      <c r="AV56" s="49"/>
      <c r="AW56" s="49"/>
      <c r="AX56" s="42"/>
      <c r="AY56" s="42"/>
      <c r="AZ56" s="83"/>
      <c r="BA56" s="60"/>
      <c r="BB56" s="42"/>
      <c r="BC56" s="83"/>
      <c r="BD56" s="120"/>
      <c r="BE56" s="118"/>
      <c r="BF56" s="80"/>
      <c r="BG56" s="42"/>
      <c r="BH56" s="42"/>
      <c r="BI56" s="42"/>
      <c r="BJ56" s="42"/>
      <c r="BK56" s="42"/>
      <c r="BL56" s="42"/>
      <c r="BM56" s="88"/>
      <c r="BO56" s="130"/>
      <c r="BP56" s="130"/>
      <c r="BQ56" s="130"/>
      <c r="BR56" s="130"/>
      <c r="BS56" s="130"/>
      <c r="BT56" s="130"/>
      <c r="BU56" s="130"/>
      <c r="BV56" s="130"/>
      <c r="BW56" s="132"/>
    </row>
    <row r="57" spans="2:75" s="7" customFormat="1" ht="24" customHeight="1" thickBot="1" thickTop="1">
      <c r="B57" s="625">
        <v>19</v>
      </c>
      <c r="C57" s="626"/>
      <c r="D57" s="96" t="s">
        <v>178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299"/>
      <c r="AP57" s="245">
        <v>2</v>
      </c>
      <c r="AQ57" s="245"/>
      <c r="AR57" s="300"/>
      <c r="AS57" s="309"/>
      <c r="AT57" s="302">
        <v>5</v>
      </c>
      <c r="AU57" s="180">
        <f t="shared" si="1"/>
        <v>180</v>
      </c>
      <c r="AV57" s="201"/>
      <c r="AW57" s="255"/>
      <c r="AX57" s="253"/>
      <c r="AY57" s="42"/>
      <c r="AZ57" s="83"/>
      <c r="BA57" s="60"/>
      <c r="BB57" s="42"/>
      <c r="BC57" s="642"/>
      <c r="BD57" s="643"/>
      <c r="BE57" s="118"/>
      <c r="BF57" s="80"/>
      <c r="BG57" s="42">
        <v>5</v>
      </c>
      <c r="BH57" s="42"/>
      <c r="BI57" s="42"/>
      <c r="BJ57" s="42"/>
      <c r="BK57" s="42"/>
      <c r="BL57" s="42"/>
      <c r="BM57" s="88"/>
      <c r="BO57" s="130"/>
      <c r="BP57" s="254">
        <v>5</v>
      </c>
      <c r="BQ57" s="130"/>
      <c r="BR57" s="130"/>
      <c r="BS57" s="130"/>
      <c r="BT57" s="130"/>
      <c r="BU57" s="130"/>
      <c r="BV57" s="130"/>
      <c r="BW57" s="132"/>
    </row>
    <row r="58" spans="2:75" s="7" customFormat="1" ht="24" customHeight="1" thickBot="1" thickTop="1">
      <c r="B58" s="625">
        <v>20</v>
      </c>
      <c r="C58" s="626"/>
      <c r="D58" s="96" t="s">
        <v>179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299"/>
      <c r="AP58" s="245">
        <v>2</v>
      </c>
      <c r="AQ58" s="245"/>
      <c r="AR58" s="300"/>
      <c r="AS58" s="309"/>
      <c r="AT58" s="302">
        <v>4</v>
      </c>
      <c r="AU58" s="180">
        <f t="shared" si="1"/>
        <v>144</v>
      </c>
      <c r="AV58" s="201"/>
      <c r="AW58" s="49"/>
      <c r="AX58" s="253"/>
      <c r="AY58" s="42"/>
      <c r="AZ58" s="83"/>
      <c r="BA58" s="60"/>
      <c r="BB58" s="42"/>
      <c r="BC58" s="642"/>
      <c r="BD58" s="643"/>
      <c r="BE58" s="118"/>
      <c r="BF58" s="80"/>
      <c r="BG58" s="42">
        <v>4</v>
      </c>
      <c r="BH58" s="42"/>
      <c r="BI58" s="42"/>
      <c r="BJ58" s="42"/>
      <c r="BK58" s="42"/>
      <c r="BL58" s="42"/>
      <c r="BM58" s="88"/>
      <c r="BO58" s="130"/>
      <c r="BP58" s="130">
        <v>4</v>
      </c>
      <c r="BQ58" s="130"/>
      <c r="BR58" s="130"/>
      <c r="BS58" s="130"/>
      <c r="BT58" s="130"/>
      <c r="BU58" s="130"/>
      <c r="BV58" s="130"/>
      <c r="BW58" s="132"/>
    </row>
    <row r="59" spans="2:75" s="7" customFormat="1" ht="24" customHeight="1" thickBot="1" thickTop="1">
      <c r="B59" s="625">
        <v>21</v>
      </c>
      <c r="C59" s="626"/>
      <c r="D59" s="96" t="s">
        <v>188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299"/>
      <c r="AP59" s="245">
        <v>5</v>
      </c>
      <c r="AQ59" s="245"/>
      <c r="AR59" s="300"/>
      <c r="AS59" s="309"/>
      <c r="AT59" s="302">
        <v>3</v>
      </c>
      <c r="AU59" s="180">
        <f t="shared" si="1"/>
        <v>108</v>
      </c>
      <c r="AV59" s="201"/>
      <c r="AW59" s="49"/>
      <c r="AX59" s="253"/>
      <c r="AY59" s="42"/>
      <c r="AZ59" s="83"/>
      <c r="BA59" s="60"/>
      <c r="BB59" s="42"/>
      <c r="BC59" s="642"/>
      <c r="BD59" s="643"/>
      <c r="BE59" s="118"/>
      <c r="BF59" s="80"/>
      <c r="BG59" s="42"/>
      <c r="BH59" s="42"/>
      <c r="BI59" s="42"/>
      <c r="BJ59" s="42">
        <v>3</v>
      </c>
      <c r="BK59" s="42"/>
      <c r="BL59" s="42"/>
      <c r="BM59" s="88"/>
      <c r="BO59" s="130"/>
      <c r="BP59" s="130"/>
      <c r="BQ59" s="130"/>
      <c r="BR59" s="130"/>
      <c r="BS59" s="130">
        <v>3</v>
      </c>
      <c r="BT59" s="130">
        <v>3</v>
      </c>
      <c r="BU59" s="130"/>
      <c r="BV59" s="130"/>
      <c r="BW59" s="132"/>
    </row>
    <row r="60" spans="2:75" s="7" customFormat="1" ht="24" customHeight="1" thickBot="1" thickTop="1">
      <c r="B60" s="625">
        <v>21</v>
      </c>
      <c r="C60" s="626"/>
      <c r="D60" s="96" t="s">
        <v>188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299"/>
      <c r="AP60" s="245">
        <v>6</v>
      </c>
      <c r="AQ60" s="245"/>
      <c r="AR60" s="300"/>
      <c r="AS60" s="309"/>
      <c r="AT60" s="302">
        <v>3</v>
      </c>
      <c r="AU60" s="180">
        <f t="shared" si="1"/>
        <v>108</v>
      </c>
      <c r="AV60" s="201"/>
      <c r="AW60" s="49"/>
      <c r="AX60" s="253"/>
      <c r="AY60" s="42"/>
      <c r="AZ60" s="83"/>
      <c r="BA60" s="60"/>
      <c r="BB60" s="42"/>
      <c r="BC60" s="257"/>
      <c r="BD60" s="258"/>
      <c r="BE60" s="118"/>
      <c r="BF60" s="80"/>
      <c r="BG60" s="42"/>
      <c r="BH60" s="42"/>
      <c r="BI60" s="42"/>
      <c r="BJ60" s="42"/>
      <c r="BK60" s="42">
        <v>3</v>
      </c>
      <c r="BL60" s="42"/>
      <c r="BM60" s="88"/>
      <c r="BO60" s="130"/>
      <c r="BP60" s="130"/>
      <c r="BQ60" s="130"/>
      <c r="BR60" s="130"/>
      <c r="BS60" s="130"/>
      <c r="BT60" s="130"/>
      <c r="BU60" s="130"/>
      <c r="BV60" s="130"/>
      <c r="BW60" s="132"/>
    </row>
    <row r="61" spans="2:75" s="7" customFormat="1" ht="24" customHeight="1" thickBot="1" thickTop="1">
      <c r="B61" s="625"/>
      <c r="C61" s="626"/>
      <c r="D61" s="216" t="s">
        <v>243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299"/>
      <c r="AP61" s="245"/>
      <c r="AQ61" s="245"/>
      <c r="AR61" s="300"/>
      <c r="AS61" s="309"/>
      <c r="AT61" s="302"/>
      <c r="AU61" s="180">
        <f t="shared" si="1"/>
        <v>0</v>
      </c>
      <c r="AV61" s="49"/>
      <c r="AW61" s="49"/>
      <c r="AX61" s="42"/>
      <c r="AY61" s="42"/>
      <c r="AZ61" s="83"/>
      <c r="BA61" s="60"/>
      <c r="BB61" s="42"/>
      <c r="BC61" s="83"/>
      <c r="BD61" s="120"/>
      <c r="BE61" s="118"/>
      <c r="BF61" s="80"/>
      <c r="BG61" s="42"/>
      <c r="BH61" s="42"/>
      <c r="BI61" s="42"/>
      <c r="BJ61" s="42"/>
      <c r="BK61" s="42"/>
      <c r="BL61" s="42"/>
      <c r="BM61" s="88"/>
      <c r="BO61" s="130"/>
      <c r="BP61" s="130"/>
      <c r="BQ61" s="130"/>
      <c r="BR61" s="130"/>
      <c r="BS61" s="130"/>
      <c r="BT61" s="130"/>
      <c r="BU61" s="130"/>
      <c r="BV61" s="130"/>
      <c r="BW61" s="132"/>
    </row>
    <row r="62" spans="2:75" s="7" customFormat="1" ht="24" customHeight="1" thickBot="1" thickTop="1">
      <c r="B62" s="625">
        <v>22</v>
      </c>
      <c r="C62" s="626"/>
      <c r="D62" s="96" t="s">
        <v>180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299">
        <v>1</v>
      </c>
      <c r="AP62" s="245"/>
      <c r="AQ62" s="245"/>
      <c r="AR62" s="300"/>
      <c r="AS62" s="309"/>
      <c r="AT62" s="302">
        <v>5</v>
      </c>
      <c r="AU62" s="180">
        <f t="shared" si="1"/>
        <v>180</v>
      </c>
      <c r="AV62" s="201"/>
      <c r="AW62" s="49"/>
      <c r="AX62" s="42"/>
      <c r="AY62" s="42"/>
      <c r="AZ62" s="83"/>
      <c r="BA62" s="60"/>
      <c r="BB62" s="42"/>
      <c r="BC62" s="627"/>
      <c r="BD62" s="628"/>
      <c r="BE62" s="118"/>
      <c r="BF62" s="80">
        <v>5</v>
      </c>
      <c r="BG62" s="42"/>
      <c r="BH62" s="42"/>
      <c r="BI62" s="42"/>
      <c r="BJ62" s="42"/>
      <c r="BK62" s="42"/>
      <c r="BL62" s="42"/>
      <c r="BM62" s="88"/>
      <c r="BO62" s="130">
        <v>5</v>
      </c>
      <c r="BP62" s="130"/>
      <c r="BQ62" s="130"/>
      <c r="BR62" s="130"/>
      <c r="BS62" s="130"/>
      <c r="BT62" s="130"/>
      <c r="BU62" s="130"/>
      <c r="BV62" s="130"/>
      <c r="BW62" s="132"/>
    </row>
    <row r="63" spans="2:75" s="7" customFormat="1" ht="24" customHeight="1" thickBot="1" thickTop="1">
      <c r="B63" s="625">
        <v>23</v>
      </c>
      <c r="C63" s="626"/>
      <c r="D63" s="96" t="s">
        <v>181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299">
        <v>2</v>
      </c>
      <c r="AP63" s="245"/>
      <c r="AQ63" s="245"/>
      <c r="AR63" s="300"/>
      <c r="AS63" s="309"/>
      <c r="AT63" s="302">
        <v>5</v>
      </c>
      <c r="AU63" s="180">
        <f t="shared" si="1"/>
        <v>180</v>
      </c>
      <c r="AV63" s="201"/>
      <c r="AW63" s="49"/>
      <c r="AX63" s="42"/>
      <c r="AY63" s="42"/>
      <c r="AZ63" s="83"/>
      <c r="BA63" s="60"/>
      <c r="BB63" s="42"/>
      <c r="BC63" s="627"/>
      <c r="BD63" s="628"/>
      <c r="BE63" s="118"/>
      <c r="BF63" s="80"/>
      <c r="BG63" s="42">
        <v>5</v>
      </c>
      <c r="BH63" s="42"/>
      <c r="BI63" s="42"/>
      <c r="BJ63" s="42"/>
      <c r="BK63" s="42"/>
      <c r="BL63" s="42"/>
      <c r="BM63" s="88"/>
      <c r="BO63" s="130"/>
      <c r="BP63" s="130">
        <v>5</v>
      </c>
      <c r="BQ63" s="130"/>
      <c r="BR63" s="130"/>
      <c r="BS63" s="130"/>
      <c r="BT63" s="130"/>
      <c r="BU63" s="130"/>
      <c r="BV63" s="130"/>
      <c r="BW63" s="132"/>
    </row>
    <row r="64" spans="2:75" s="7" customFormat="1" ht="24" customHeight="1" thickBot="1" thickTop="1">
      <c r="B64" s="625">
        <v>24</v>
      </c>
      <c r="C64" s="626"/>
      <c r="D64" s="96" t="s">
        <v>182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299">
        <v>3</v>
      </c>
      <c r="AP64" s="245"/>
      <c r="AQ64" s="245"/>
      <c r="AR64" s="300"/>
      <c r="AS64" s="309"/>
      <c r="AT64" s="302">
        <v>5</v>
      </c>
      <c r="AU64" s="180">
        <f t="shared" si="1"/>
        <v>180</v>
      </c>
      <c r="AV64" s="201"/>
      <c r="AW64" s="49"/>
      <c r="AX64" s="42"/>
      <c r="AY64" s="42"/>
      <c r="AZ64" s="83"/>
      <c r="BA64" s="60"/>
      <c r="BB64" s="42"/>
      <c r="BC64" s="627"/>
      <c r="BD64" s="628"/>
      <c r="BE64" s="118"/>
      <c r="BF64" s="80"/>
      <c r="BG64" s="42"/>
      <c r="BH64" s="42">
        <v>5</v>
      </c>
      <c r="BI64" s="42"/>
      <c r="BJ64" s="42"/>
      <c r="BK64" s="42"/>
      <c r="BL64" s="42"/>
      <c r="BM64" s="88"/>
      <c r="BO64" s="130"/>
      <c r="BP64" s="130"/>
      <c r="BQ64" s="130">
        <v>5</v>
      </c>
      <c r="BR64" s="130"/>
      <c r="BS64" s="130"/>
      <c r="BT64" s="130"/>
      <c r="BU64" s="130"/>
      <c r="BV64" s="130"/>
      <c r="BW64" s="132"/>
    </row>
    <row r="65" spans="2:75" s="7" customFormat="1" ht="24" customHeight="1" thickBot="1" thickTop="1">
      <c r="B65" s="625">
        <v>25</v>
      </c>
      <c r="C65" s="626"/>
      <c r="D65" s="215" t="s">
        <v>183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299">
        <v>4</v>
      </c>
      <c r="AP65" s="245"/>
      <c r="AQ65" s="245"/>
      <c r="AR65" s="300"/>
      <c r="AS65" s="309"/>
      <c r="AT65" s="302">
        <v>5</v>
      </c>
      <c r="AU65" s="180">
        <f t="shared" si="1"/>
        <v>180</v>
      </c>
      <c r="AV65" s="201"/>
      <c r="AW65" s="49"/>
      <c r="AX65" s="42"/>
      <c r="AY65" s="42"/>
      <c r="AZ65" s="83"/>
      <c r="BA65" s="60"/>
      <c r="BB65" s="42"/>
      <c r="BC65" s="627"/>
      <c r="BD65" s="628"/>
      <c r="BE65" s="118"/>
      <c r="BF65" s="80"/>
      <c r="BG65" s="42"/>
      <c r="BH65" s="42"/>
      <c r="BI65" s="42">
        <v>5</v>
      </c>
      <c r="BJ65" s="42"/>
      <c r="BK65" s="42"/>
      <c r="BL65" s="42"/>
      <c r="BM65" s="88"/>
      <c r="BO65" s="130"/>
      <c r="BP65" s="130"/>
      <c r="BQ65" s="130"/>
      <c r="BR65" s="130">
        <v>5</v>
      </c>
      <c r="BS65" s="130"/>
      <c r="BT65" s="130"/>
      <c r="BU65" s="130"/>
      <c r="BV65" s="130"/>
      <c r="BW65" s="132"/>
    </row>
    <row r="66" spans="2:75" s="7" customFormat="1" ht="24" customHeight="1" thickBot="1" thickTop="1">
      <c r="B66" s="625">
        <v>26</v>
      </c>
      <c r="C66" s="626"/>
      <c r="D66" s="96" t="s">
        <v>184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299">
        <v>5</v>
      </c>
      <c r="AP66" s="245"/>
      <c r="AQ66" s="245"/>
      <c r="AR66" s="300"/>
      <c r="AS66" s="309"/>
      <c r="AT66" s="302">
        <v>5</v>
      </c>
      <c r="AU66" s="180">
        <f t="shared" si="1"/>
        <v>180</v>
      </c>
      <c r="AV66" s="201"/>
      <c r="AW66" s="49"/>
      <c r="AX66" s="42"/>
      <c r="AY66" s="42"/>
      <c r="AZ66" s="83"/>
      <c r="BA66" s="60"/>
      <c r="BB66" s="42"/>
      <c r="BC66" s="627"/>
      <c r="BD66" s="628"/>
      <c r="BE66" s="118"/>
      <c r="BF66" s="80"/>
      <c r="BG66" s="42"/>
      <c r="BH66" s="42"/>
      <c r="BI66" s="42"/>
      <c r="BJ66" s="42">
        <v>5</v>
      </c>
      <c r="BK66" s="42"/>
      <c r="BL66" s="42"/>
      <c r="BM66" s="88"/>
      <c r="BO66" s="130"/>
      <c r="BP66" s="130"/>
      <c r="BQ66" s="130"/>
      <c r="BR66" s="130"/>
      <c r="BS66" s="130">
        <v>5</v>
      </c>
      <c r="BT66" s="130"/>
      <c r="BU66" s="130"/>
      <c r="BV66" s="130"/>
      <c r="BW66" s="132"/>
    </row>
    <row r="67" spans="2:75" s="7" customFormat="1" ht="24" customHeight="1" thickBot="1" thickTop="1">
      <c r="B67" s="625">
        <v>27</v>
      </c>
      <c r="C67" s="626"/>
      <c r="D67" s="96" t="s">
        <v>185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299">
        <v>6</v>
      </c>
      <c r="AP67" s="245"/>
      <c r="AQ67" s="245"/>
      <c r="AR67" s="300"/>
      <c r="AS67" s="309"/>
      <c r="AT67" s="302">
        <v>5</v>
      </c>
      <c r="AU67" s="180">
        <f t="shared" si="1"/>
        <v>180</v>
      </c>
      <c r="AV67" s="201"/>
      <c r="AW67" s="49"/>
      <c r="AX67" s="42"/>
      <c r="AY67" s="42"/>
      <c r="AZ67" s="83"/>
      <c r="BA67" s="60"/>
      <c r="BB67" s="42"/>
      <c r="BC67" s="627"/>
      <c r="BD67" s="628"/>
      <c r="BE67" s="118"/>
      <c r="BF67" s="80"/>
      <c r="BG67" s="42"/>
      <c r="BH67" s="42"/>
      <c r="BI67" s="42"/>
      <c r="BJ67" s="42"/>
      <c r="BK67" s="42">
        <v>5</v>
      </c>
      <c r="BL67" s="42"/>
      <c r="BM67" s="88"/>
      <c r="BO67" s="130"/>
      <c r="BP67" s="130"/>
      <c r="BQ67" s="130"/>
      <c r="BR67" s="130"/>
      <c r="BS67" s="130"/>
      <c r="BT67" s="130">
        <v>5</v>
      </c>
      <c r="BU67" s="130"/>
      <c r="BV67" s="130"/>
      <c r="BW67" s="132"/>
    </row>
    <row r="68" spans="2:75" s="7" customFormat="1" ht="24" customHeight="1" thickBot="1" thickTop="1">
      <c r="B68" s="625"/>
      <c r="C68" s="626"/>
      <c r="D68" s="182" t="s">
        <v>244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299"/>
      <c r="AP68" s="245"/>
      <c r="AQ68" s="245"/>
      <c r="AR68" s="300"/>
      <c r="AS68" s="309"/>
      <c r="AT68" s="302"/>
      <c r="AU68" s="180">
        <f t="shared" si="1"/>
        <v>0</v>
      </c>
      <c r="AV68" s="49"/>
      <c r="AW68" s="49"/>
      <c r="AX68" s="42"/>
      <c r="AY68" s="42"/>
      <c r="AZ68" s="83"/>
      <c r="BA68" s="60"/>
      <c r="BB68" s="42"/>
      <c r="BC68" s="83"/>
      <c r="BD68" s="120"/>
      <c r="BE68" s="118"/>
      <c r="BF68" s="80"/>
      <c r="BG68" s="42"/>
      <c r="BH68" s="42"/>
      <c r="BI68" s="42"/>
      <c r="BJ68" s="42"/>
      <c r="BK68" s="42"/>
      <c r="BL68" s="42"/>
      <c r="BM68" s="88"/>
      <c r="BO68" s="130"/>
      <c r="BP68" s="130"/>
      <c r="BQ68" s="130"/>
      <c r="BR68" s="130"/>
      <c r="BS68" s="130"/>
      <c r="BT68" s="130"/>
      <c r="BU68" s="130"/>
      <c r="BV68" s="130"/>
      <c r="BW68" s="132"/>
    </row>
    <row r="69" spans="2:75" s="7" customFormat="1" ht="24" customHeight="1" thickBot="1" thickTop="1">
      <c r="B69" s="625">
        <v>28</v>
      </c>
      <c r="C69" s="626"/>
      <c r="D69" s="96" t="s">
        <v>230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299"/>
      <c r="AP69" s="245">
        <v>1</v>
      </c>
      <c r="AQ69" s="245"/>
      <c r="AR69" s="300"/>
      <c r="AS69" s="309"/>
      <c r="AT69" s="302">
        <v>2</v>
      </c>
      <c r="AU69" s="180">
        <f t="shared" si="1"/>
        <v>72</v>
      </c>
      <c r="AV69" s="201"/>
      <c r="AW69" s="49"/>
      <c r="AX69" s="253"/>
      <c r="AY69" s="42"/>
      <c r="AZ69" s="83"/>
      <c r="BA69" s="60"/>
      <c r="BB69" s="42"/>
      <c r="BC69" s="627"/>
      <c r="BD69" s="628"/>
      <c r="BE69" s="118"/>
      <c r="BF69" s="80">
        <v>2</v>
      </c>
      <c r="BG69" s="42"/>
      <c r="BH69" s="42"/>
      <c r="BI69" s="42"/>
      <c r="BJ69" s="42"/>
      <c r="BK69" s="42"/>
      <c r="BL69" s="42"/>
      <c r="BM69" s="88"/>
      <c r="BO69" s="254">
        <v>2</v>
      </c>
      <c r="BP69" s="254">
        <v>2</v>
      </c>
      <c r="BQ69" s="254">
        <v>2</v>
      </c>
      <c r="BR69" s="254">
        <v>2</v>
      </c>
      <c r="BS69" s="254">
        <v>2</v>
      </c>
      <c r="BT69" s="254">
        <v>2</v>
      </c>
      <c r="BU69" s="130"/>
      <c r="BV69" s="130"/>
      <c r="BW69" s="132"/>
    </row>
    <row r="70" spans="2:75" s="7" customFormat="1" ht="24" customHeight="1" thickBot="1" thickTop="1">
      <c r="B70" s="625">
        <v>28</v>
      </c>
      <c r="C70" s="626"/>
      <c r="D70" s="96" t="s">
        <v>230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299"/>
      <c r="AP70" s="245">
        <v>2</v>
      </c>
      <c r="AQ70" s="245"/>
      <c r="AR70" s="300"/>
      <c r="AS70" s="309"/>
      <c r="AT70" s="302">
        <v>2</v>
      </c>
      <c r="AU70" s="180">
        <f t="shared" si="1"/>
        <v>72</v>
      </c>
      <c r="AV70" s="201"/>
      <c r="AW70" s="49"/>
      <c r="AX70" s="255"/>
      <c r="AY70" s="49"/>
      <c r="AZ70" s="49"/>
      <c r="BA70" s="255"/>
      <c r="BB70" s="49"/>
      <c r="BC70" s="83"/>
      <c r="BD70" s="120"/>
      <c r="BE70" s="118"/>
      <c r="BF70" s="80"/>
      <c r="BG70" s="42">
        <v>2</v>
      </c>
      <c r="BH70" s="42"/>
      <c r="BI70" s="42"/>
      <c r="BJ70" s="42"/>
      <c r="BK70" s="42"/>
      <c r="BL70" s="42"/>
      <c r="BM70" s="88"/>
      <c r="BO70" s="254"/>
      <c r="BP70" s="254"/>
      <c r="BQ70" s="254"/>
      <c r="BR70" s="254"/>
      <c r="BS70" s="254"/>
      <c r="BT70" s="254"/>
      <c r="BU70" s="130"/>
      <c r="BV70" s="130"/>
      <c r="BW70" s="132"/>
    </row>
    <row r="71" spans="2:75" s="7" customFormat="1" ht="24" customHeight="1" thickBot="1" thickTop="1">
      <c r="B71" s="625">
        <v>28</v>
      </c>
      <c r="C71" s="626"/>
      <c r="D71" s="96" t="s">
        <v>230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299"/>
      <c r="AP71" s="245">
        <v>3</v>
      </c>
      <c r="AQ71" s="245"/>
      <c r="AR71" s="300"/>
      <c r="AS71" s="309"/>
      <c r="AT71" s="302">
        <v>2</v>
      </c>
      <c r="AU71" s="180">
        <f t="shared" si="1"/>
        <v>72</v>
      </c>
      <c r="AV71" s="201"/>
      <c r="AW71" s="49"/>
      <c r="AX71" s="255"/>
      <c r="AY71" s="49"/>
      <c r="AZ71" s="49"/>
      <c r="BA71" s="255"/>
      <c r="BB71" s="49"/>
      <c r="BC71" s="83"/>
      <c r="BD71" s="120"/>
      <c r="BE71" s="118"/>
      <c r="BF71" s="80"/>
      <c r="BG71" s="42"/>
      <c r="BH71" s="42">
        <v>2</v>
      </c>
      <c r="BI71" s="42"/>
      <c r="BJ71" s="42"/>
      <c r="BK71" s="42"/>
      <c r="BL71" s="42"/>
      <c r="BM71" s="88"/>
      <c r="BO71" s="254"/>
      <c r="BP71" s="254"/>
      <c r="BQ71" s="254"/>
      <c r="BR71" s="254"/>
      <c r="BS71" s="254"/>
      <c r="BT71" s="254"/>
      <c r="BU71" s="130"/>
      <c r="BV71" s="130"/>
      <c r="BW71" s="132"/>
    </row>
    <row r="72" spans="2:75" s="7" customFormat="1" ht="24" customHeight="1" thickBot="1" thickTop="1">
      <c r="B72" s="625">
        <v>28</v>
      </c>
      <c r="C72" s="626"/>
      <c r="D72" s="96" t="s">
        <v>230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299"/>
      <c r="AP72" s="245">
        <v>4</v>
      </c>
      <c r="AQ72" s="245"/>
      <c r="AR72" s="300"/>
      <c r="AS72" s="309"/>
      <c r="AT72" s="302">
        <v>2</v>
      </c>
      <c r="AU72" s="180">
        <f t="shared" si="1"/>
        <v>72</v>
      </c>
      <c r="AV72" s="201"/>
      <c r="AW72" s="49"/>
      <c r="AX72" s="255"/>
      <c r="AY72" s="49"/>
      <c r="AZ72" s="49"/>
      <c r="BA72" s="255"/>
      <c r="BB72" s="49"/>
      <c r="BC72" s="83"/>
      <c r="BD72" s="120"/>
      <c r="BE72" s="118"/>
      <c r="BF72" s="80"/>
      <c r="BG72" s="42"/>
      <c r="BH72" s="42"/>
      <c r="BI72" s="42">
        <v>2</v>
      </c>
      <c r="BJ72" s="42"/>
      <c r="BK72" s="42"/>
      <c r="BL72" s="42"/>
      <c r="BM72" s="88"/>
      <c r="BO72" s="254"/>
      <c r="BP72" s="254"/>
      <c r="BQ72" s="254"/>
      <c r="BR72" s="254"/>
      <c r="BS72" s="254"/>
      <c r="BT72" s="254"/>
      <c r="BU72" s="130"/>
      <c r="BV72" s="130"/>
      <c r="BW72" s="132"/>
    </row>
    <row r="73" spans="2:75" s="7" customFormat="1" ht="24" customHeight="1" thickBot="1" thickTop="1">
      <c r="B73" s="625">
        <v>28</v>
      </c>
      <c r="C73" s="626"/>
      <c r="D73" s="96" t="s">
        <v>230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299"/>
      <c r="AP73" s="245">
        <v>5</v>
      </c>
      <c r="AQ73" s="245"/>
      <c r="AR73" s="300"/>
      <c r="AS73" s="309"/>
      <c r="AT73" s="302">
        <v>2</v>
      </c>
      <c r="AU73" s="180">
        <f t="shared" si="1"/>
        <v>72</v>
      </c>
      <c r="AV73" s="201"/>
      <c r="AW73" s="49"/>
      <c r="AX73" s="255"/>
      <c r="AY73" s="49"/>
      <c r="AZ73" s="49"/>
      <c r="BA73" s="255"/>
      <c r="BB73" s="49"/>
      <c r="BC73" s="83"/>
      <c r="BD73" s="120"/>
      <c r="BE73" s="118"/>
      <c r="BF73" s="80"/>
      <c r="BG73" s="42"/>
      <c r="BH73" s="42"/>
      <c r="BI73" s="42"/>
      <c r="BJ73" s="42">
        <v>2</v>
      </c>
      <c r="BK73" s="42"/>
      <c r="BL73" s="42"/>
      <c r="BM73" s="88"/>
      <c r="BO73" s="254"/>
      <c r="BP73" s="254"/>
      <c r="BQ73" s="254"/>
      <c r="BR73" s="254"/>
      <c r="BS73" s="254"/>
      <c r="BT73" s="254"/>
      <c r="BU73" s="130"/>
      <c r="BV73" s="130"/>
      <c r="BW73" s="132"/>
    </row>
    <row r="74" spans="2:75" s="7" customFormat="1" ht="24" customHeight="1" thickBot="1" thickTop="1">
      <c r="B74" s="625">
        <v>28</v>
      </c>
      <c r="C74" s="626"/>
      <c r="D74" s="96" t="s">
        <v>230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299"/>
      <c r="AP74" s="245">
        <v>6</v>
      </c>
      <c r="AQ74" s="245"/>
      <c r="AR74" s="300"/>
      <c r="AS74" s="309"/>
      <c r="AT74" s="302">
        <v>2</v>
      </c>
      <c r="AU74" s="180">
        <f t="shared" si="1"/>
        <v>72</v>
      </c>
      <c r="AV74" s="201"/>
      <c r="AW74" s="49"/>
      <c r="AX74" s="255"/>
      <c r="AY74" s="49"/>
      <c r="AZ74" s="49"/>
      <c r="BA74" s="255"/>
      <c r="BB74" s="49"/>
      <c r="BC74" s="83"/>
      <c r="BD74" s="120"/>
      <c r="BE74" s="118"/>
      <c r="BF74" s="80"/>
      <c r="BG74" s="42"/>
      <c r="BH74" s="42"/>
      <c r="BI74" s="42"/>
      <c r="BJ74" s="42"/>
      <c r="BK74" s="42">
        <v>2</v>
      </c>
      <c r="BL74" s="42"/>
      <c r="BM74" s="88"/>
      <c r="BO74" s="254"/>
      <c r="BP74" s="254"/>
      <c r="BQ74" s="254"/>
      <c r="BR74" s="254"/>
      <c r="BS74" s="254"/>
      <c r="BT74" s="254"/>
      <c r="BU74" s="130"/>
      <c r="BV74" s="130"/>
      <c r="BW74" s="132"/>
    </row>
    <row r="75" spans="2:75" s="7" customFormat="1" ht="24" customHeight="1" thickBot="1" thickTop="1">
      <c r="B75" s="625">
        <v>10</v>
      </c>
      <c r="C75" s="626"/>
      <c r="D75" s="85" t="s">
        <v>151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299"/>
      <c r="AP75" s="245">
        <v>2</v>
      </c>
      <c r="AQ75" s="245"/>
      <c r="AR75" s="300"/>
      <c r="AS75" s="309"/>
      <c r="AT75" s="302">
        <v>1</v>
      </c>
      <c r="AU75" s="180">
        <f t="shared" si="1"/>
        <v>36</v>
      </c>
      <c r="AV75" s="201"/>
      <c r="AW75" s="49"/>
      <c r="AX75" s="49"/>
      <c r="AY75" s="49"/>
      <c r="AZ75" s="84"/>
      <c r="BA75" s="42"/>
      <c r="BB75" s="49"/>
      <c r="BC75" s="627"/>
      <c r="BD75" s="628"/>
      <c r="BE75" s="118"/>
      <c r="BF75" s="80"/>
      <c r="BG75" s="42"/>
      <c r="BH75" s="42">
        <v>1</v>
      </c>
      <c r="BI75" s="42"/>
      <c r="BJ75" s="42"/>
      <c r="BK75" s="42"/>
      <c r="BL75" s="42"/>
      <c r="BM75" s="88"/>
      <c r="BO75" s="130"/>
      <c r="BP75" s="130"/>
      <c r="BQ75" s="130">
        <v>1</v>
      </c>
      <c r="BR75" s="130"/>
      <c r="BS75" s="130"/>
      <c r="BT75" s="130">
        <v>1</v>
      </c>
      <c r="BU75" s="130"/>
      <c r="BV75" s="130"/>
      <c r="BW75" s="132"/>
    </row>
    <row r="76" spans="2:75" s="7" customFormat="1" ht="24" customHeight="1" thickBot="1" thickTop="1">
      <c r="B76" s="625">
        <v>10</v>
      </c>
      <c r="C76" s="626"/>
      <c r="D76" s="85" t="s">
        <v>151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299"/>
      <c r="AP76" s="245">
        <v>46</v>
      </c>
      <c r="AQ76" s="245"/>
      <c r="AR76" s="300"/>
      <c r="AS76" s="310"/>
      <c r="AT76" s="297">
        <v>1</v>
      </c>
      <c r="AU76" s="180">
        <f t="shared" si="1"/>
        <v>36</v>
      </c>
      <c r="AV76" s="201"/>
      <c r="AW76" s="49"/>
      <c r="AX76" s="49"/>
      <c r="AY76" s="49"/>
      <c r="AZ76" s="84"/>
      <c r="BA76" s="42"/>
      <c r="BB76" s="49"/>
      <c r="BC76" s="83"/>
      <c r="BD76" s="120"/>
      <c r="BE76" s="118"/>
      <c r="BF76" s="80"/>
      <c r="BG76" s="42"/>
      <c r="BH76" s="42"/>
      <c r="BI76" s="42"/>
      <c r="BJ76" s="42"/>
      <c r="BK76" s="42">
        <v>1</v>
      </c>
      <c r="BL76" s="42"/>
      <c r="BM76" s="88"/>
      <c r="BO76" s="130"/>
      <c r="BP76" s="130"/>
      <c r="BQ76" s="130"/>
      <c r="BR76" s="130"/>
      <c r="BS76" s="130"/>
      <c r="BT76" s="130"/>
      <c r="BU76" s="130"/>
      <c r="BV76" s="130"/>
      <c r="BW76" s="132"/>
    </row>
    <row r="77" spans="2:75" s="33" customFormat="1" ht="24" customHeight="1" thickBot="1" thickTop="1">
      <c r="B77" s="522"/>
      <c r="C77" s="645"/>
      <c r="D77" s="182" t="s">
        <v>120</v>
      </c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2"/>
      <c r="AO77" s="311"/>
      <c r="AP77" s="312"/>
      <c r="AQ77" s="312"/>
      <c r="AR77" s="313"/>
      <c r="AS77" s="309" t="s">
        <v>199</v>
      </c>
      <c r="AT77" s="334">
        <f>SUM(AT78:AT96)</f>
        <v>87</v>
      </c>
      <c r="AU77" s="138">
        <f t="shared" si="1"/>
        <v>3132</v>
      </c>
      <c r="AV77" s="75"/>
      <c r="AW77" s="46"/>
      <c r="AX77" s="46"/>
      <c r="AY77" s="46"/>
      <c r="AZ77" s="42"/>
      <c r="BA77" s="255"/>
      <c r="BB77" s="46"/>
      <c r="BC77" s="516"/>
      <c r="BD77" s="644"/>
      <c r="BE77" s="46"/>
      <c r="BF77" s="334">
        <f aca="true" t="shared" si="5" ref="BF77:BM77">SUM(BF78:BF96)</f>
        <v>5</v>
      </c>
      <c r="BG77" s="334">
        <f t="shared" si="5"/>
        <v>0</v>
      </c>
      <c r="BH77" s="334">
        <f t="shared" si="5"/>
        <v>4</v>
      </c>
      <c r="BI77" s="334">
        <f t="shared" si="5"/>
        <v>4</v>
      </c>
      <c r="BJ77" s="334">
        <f t="shared" si="5"/>
        <v>12</v>
      </c>
      <c r="BK77" s="334">
        <f t="shared" si="5"/>
        <v>17</v>
      </c>
      <c r="BL77" s="334">
        <f t="shared" si="5"/>
        <v>31</v>
      </c>
      <c r="BM77" s="334">
        <f t="shared" si="5"/>
        <v>14</v>
      </c>
      <c r="BO77" s="130">
        <f aca="true" t="shared" si="6" ref="BO77:BV77">SUM(BO78:BO114)</f>
        <v>5</v>
      </c>
      <c r="BP77" s="130">
        <f t="shared" si="6"/>
        <v>0</v>
      </c>
      <c r="BQ77" s="130">
        <f t="shared" si="6"/>
        <v>4</v>
      </c>
      <c r="BR77" s="130">
        <f t="shared" si="6"/>
        <v>4</v>
      </c>
      <c r="BS77" s="130">
        <f t="shared" si="6"/>
        <v>12</v>
      </c>
      <c r="BT77" s="130">
        <f t="shared" si="6"/>
        <v>17</v>
      </c>
      <c r="BU77" s="130">
        <f t="shared" si="6"/>
        <v>31</v>
      </c>
      <c r="BV77" s="130">
        <f t="shared" si="6"/>
        <v>14</v>
      </c>
      <c r="BW77" s="132"/>
    </row>
    <row r="78" spans="2:75" s="7" customFormat="1" ht="24" customHeight="1" thickBot="1" thickTop="1">
      <c r="B78" s="625">
        <v>29</v>
      </c>
      <c r="C78" s="626"/>
      <c r="D78" s="96" t="s">
        <v>189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7"/>
      <c r="AO78" s="299"/>
      <c r="AP78" s="245">
        <v>1</v>
      </c>
      <c r="AQ78" s="245"/>
      <c r="AR78" s="300"/>
      <c r="AS78" s="301"/>
      <c r="AT78" s="333">
        <v>5</v>
      </c>
      <c r="AU78" s="180">
        <f t="shared" si="1"/>
        <v>180</v>
      </c>
      <c r="AV78" s="201"/>
      <c r="AW78" s="49"/>
      <c r="AX78" s="42"/>
      <c r="AY78" s="253"/>
      <c r="AZ78" s="49"/>
      <c r="BA78" s="60"/>
      <c r="BB78" s="42"/>
      <c r="BC78" s="642"/>
      <c r="BD78" s="643"/>
      <c r="BE78" s="118"/>
      <c r="BF78" s="80">
        <v>5</v>
      </c>
      <c r="BG78" s="42"/>
      <c r="BH78" s="42"/>
      <c r="BI78" s="42"/>
      <c r="BJ78" s="42"/>
      <c r="BK78" s="42"/>
      <c r="BL78" s="42"/>
      <c r="BM78" s="88"/>
      <c r="BO78" s="254">
        <v>5</v>
      </c>
      <c r="BP78" s="130"/>
      <c r="BQ78" s="130"/>
      <c r="BR78" s="130"/>
      <c r="BS78" s="130"/>
      <c r="BT78" s="130"/>
      <c r="BU78" s="130"/>
      <c r="BV78" s="130"/>
      <c r="BW78" s="132"/>
    </row>
    <row r="79" spans="2:75" s="7" customFormat="1" ht="24" customHeight="1" thickBot="1" thickTop="1">
      <c r="B79" s="625">
        <v>30</v>
      </c>
      <c r="C79" s="626"/>
      <c r="D79" s="96" t="s">
        <v>198</v>
      </c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7"/>
      <c r="AO79" s="299">
        <v>5</v>
      </c>
      <c r="AP79" s="245"/>
      <c r="AQ79" s="245">
        <v>5</v>
      </c>
      <c r="AR79" s="300"/>
      <c r="AS79" s="301"/>
      <c r="AT79" s="302">
        <v>4</v>
      </c>
      <c r="AU79" s="180">
        <f t="shared" si="1"/>
        <v>144</v>
      </c>
      <c r="AV79" s="201"/>
      <c r="AW79" s="49"/>
      <c r="AX79" s="42"/>
      <c r="AY79" s="42"/>
      <c r="AZ79" s="83"/>
      <c r="BA79" s="60"/>
      <c r="BB79" s="42"/>
      <c r="BC79" s="627"/>
      <c r="BD79" s="628"/>
      <c r="BE79" s="118"/>
      <c r="BF79" s="80"/>
      <c r="BG79" s="42"/>
      <c r="BH79" s="42"/>
      <c r="BI79" s="42"/>
      <c r="BJ79" s="42">
        <v>4</v>
      </c>
      <c r="BK79" s="42"/>
      <c r="BL79" s="42"/>
      <c r="BM79" s="88"/>
      <c r="BO79" s="130"/>
      <c r="BP79" s="130"/>
      <c r="BQ79" s="130"/>
      <c r="BR79" s="130"/>
      <c r="BS79" s="130">
        <v>4</v>
      </c>
      <c r="BT79" s="130"/>
      <c r="BU79" s="130"/>
      <c r="BV79" s="130"/>
      <c r="BW79" s="132"/>
    </row>
    <row r="80" spans="2:75" s="7" customFormat="1" ht="24" customHeight="1" thickBot="1" thickTop="1">
      <c r="B80" s="625"/>
      <c r="C80" s="626"/>
      <c r="D80" s="182" t="s">
        <v>245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9"/>
      <c r="AO80" s="299"/>
      <c r="AP80" s="245"/>
      <c r="AQ80" s="245"/>
      <c r="AR80" s="300"/>
      <c r="AS80" s="309"/>
      <c r="AT80" s="302"/>
      <c r="AU80" s="180">
        <f t="shared" si="1"/>
        <v>0</v>
      </c>
      <c r="AV80" s="49"/>
      <c r="AW80" s="49"/>
      <c r="AX80" s="42"/>
      <c r="AY80" s="42"/>
      <c r="AZ80" s="83"/>
      <c r="BA80" s="60"/>
      <c r="BB80" s="42"/>
      <c r="BC80" s="627"/>
      <c r="BD80" s="628"/>
      <c r="BE80" s="118"/>
      <c r="BF80" s="80"/>
      <c r="BG80" s="42"/>
      <c r="BH80" s="42"/>
      <c r="BI80" s="42"/>
      <c r="BJ80" s="42"/>
      <c r="BK80" s="42"/>
      <c r="BL80" s="42"/>
      <c r="BM80" s="88"/>
      <c r="BO80" s="130"/>
      <c r="BP80" s="130"/>
      <c r="BQ80" s="130"/>
      <c r="BR80" s="130"/>
      <c r="BS80" s="130"/>
      <c r="BT80" s="130"/>
      <c r="BU80" s="130"/>
      <c r="BV80" s="130"/>
      <c r="BW80" s="132"/>
    </row>
    <row r="81" spans="2:75" s="7" customFormat="1" ht="24" customHeight="1" thickBot="1" thickTop="1">
      <c r="B81" s="625">
        <v>31</v>
      </c>
      <c r="C81" s="626"/>
      <c r="D81" s="96" t="s">
        <v>190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9"/>
      <c r="AO81" s="299">
        <v>3</v>
      </c>
      <c r="AP81" s="245"/>
      <c r="AQ81" s="245"/>
      <c r="AR81" s="300"/>
      <c r="AS81" s="309"/>
      <c r="AT81" s="302">
        <v>4</v>
      </c>
      <c r="AU81" s="180">
        <f t="shared" si="1"/>
        <v>144</v>
      </c>
      <c r="AV81" s="201"/>
      <c r="AW81" s="49"/>
      <c r="AX81" s="42"/>
      <c r="AY81" s="42"/>
      <c r="AZ81" s="83"/>
      <c r="BA81" s="60"/>
      <c r="BB81" s="42"/>
      <c r="BC81" s="627"/>
      <c r="BD81" s="628"/>
      <c r="BE81" s="118"/>
      <c r="BF81" s="80"/>
      <c r="BG81" s="42"/>
      <c r="BH81" s="42">
        <v>4</v>
      </c>
      <c r="BI81" s="42"/>
      <c r="BJ81" s="42"/>
      <c r="BK81" s="42"/>
      <c r="BL81" s="42"/>
      <c r="BM81" s="88"/>
      <c r="BO81" s="130"/>
      <c r="BP81" s="130"/>
      <c r="BQ81" s="130">
        <v>4</v>
      </c>
      <c r="BR81" s="130"/>
      <c r="BS81" s="130"/>
      <c r="BT81" s="130"/>
      <c r="BU81" s="130"/>
      <c r="BV81" s="130"/>
      <c r="BW81" s="132"/>
    </row>
    <row r="82" spans="2:75" s="7" customFormat="1" ht="24" customHeight="1" thickBot="1" thickTop="1">
      <c r="B82" s="625">
        <v>32</v>
      </c>
      <c r="C82" s="626"/>
      <c r="D82" s="96" t="s">
        <v>191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9"/>
      <c r="AO82" s="299">
        <v>4</v>
      </c>
      <c r="AP82" s="245"/>
      <c r="AQ82" s="245"/>
      <c r="AR82" s="300"/>
      <c r="AS82" s="309"/>
      <c r="AT82" s="302">
        <v>4</v>
      </c>
      <c r="AU82" s="180">
        <f t="shared" si="1"/>
        <v>144</v>
      </c>
      <c r="AV82" s="201"/>
      <c r="AW82" s="49"/>
      <c r="AX82" s="42"/>
      <c r="AY82" s="42"/>
      <c r="AZ82" s="83"/>
      <c r="BA82" s="60"/>
      <c r="BB82" s="42"/>
      <c r="BC82" s="627"/>
      <c r="BD82" s="628"/>
      <c r="BE82" s="118"/>
      <c r="BF82" s="80"/>
      <c r="BG82" s="42"/>
      <c r="BH82" s="42"/>
      <c r="BI82" s="42">
        <v>4</v>
      </c>
      <c r="BJ82" s="42"/>
      <c r="BK82" s="42"/>
      <c r="BL82" s="42"/>
      <c r="BM82" s="88"/>
      <c r="BO82" s="130"/>
      <c r="BP82" s="130"/>
      <c r="BQ82" s="130"/>
      <c r="BR82" s="130">
        <v>4</v>
      </c>
      <c r="BS82" s="130"/>
      <c r="BT82" s="130"/>
      <c r="BU82" s="130"/>
      <c r="BV82" s="130"/>
      <c r="BW82" s="132"/>
    </row>
    <row r="83" spans="2:75" s="7" customFormat="1" ht="24" customHeight="1" thickBot="1" thickTop="1">
      <c r="B83" s="625">
        <v>33</v>
      </c>
      <c r="C83" s="626"/>
      <c r="D83" s="96" t="s">
        <v>192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9"/>
      <c r="AO83" s="299">
        <v>5</v>
      </c>
      <c r="AP83" s="245"/>
      <c r="AQ83" s="245"/>
      <c r="AR83" s="300"/>
      <c r="AS83" s="309"/>
      <c r="AT83" s="302">
        <v>4</v>
      </c>
      <c r="AU83" s="180">
        <f t="shared" si="1"/>
        <v>144</v>
      </c>
      <c r="AV83" s="201"/>
      <c r="AW83" s="49"/>
      <c r="AX83" s="42"/>
      <c r="AY83" s="42"/>
      <c r="AZ83" s="83"/>
      <c r="BA83" s="60"/>
      <c r="BB83" s="42"/>
      <c r="BC83" s="627"/>
      <c r="BD83" s="628"/>
      <c r="BE83" s="118"/>
      <c r="BF83" s="80"/>
      <c r="BG83" s="42"/>
      <c r="BH83" s="42"/>
      <c r="BI83" s="42"/>
      <c r="BJ83" s="42">
        <v>4</v>
      </c>
      <c r="BK83" s="42"/>
      <c r="BL83" s="42"/>
      <c r="BM83" s="88"/>
      <c r="BO83" s="130"/>
      <c r="BP83" s="130"/>
      <c r="BQ83" s="130"/>
      <c r="BR83" s="130"/>
      <c r="BS83" s="130">
        <v>4</v>
      </c>
      <c r="BT83" s="130"/>
      <c r="BU83" s="130"/>
      <c r="BV83" s="130"/>
      <c r="BW83" s="132"/>
    </row>
    <row r="84" spans="2:75" s="7" customFormat="1" ht="24" customHeight="1" thickBot="1" thickTop="1">
      <c r="B84" s="625">
        <v>34</v>
      </c>
      <c r="C84" s="626"/>
      <c r="D84" s="96" t="s">
        <v>193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9"/>
      <c r="AO84" s="299">
        <v>6</v>
      </c>
      <c r="AP84" s="245"/>
      <c r="AQ84" s="245"/>
      <c r="AR84" s="300"/>
      <c r="AS84" s="309"/>
      <c r="AT84" s="302">
        <v>3</v>
      </c>
      <c r="AU84" s="180">
        <f t="shared" si="1"/>
        <v>108</v>
      </c>
      <c r="AV84" s="201"/>
      <c r="AW84" s="49"/>
      <c r="AX84" s="42"/>
      <c r="AY84" s="42"/>
      <c r="AZ84" s="83"/>
      <c r="BA84" s="60"/>
      <c r="BB84" s="42"/>
      <c r="BC84" s="627"/>
      <c r="BD84" s="628"/>
      <c r="BE84" s="118"/>
      <c r="BF84" s="80"/>
      <c r="BG84" s="42"/>
      <c r="BH84" s="42"/>
      <c r="BI84" s="42"/>
      <c r="BJ84" s="42"/>
      <c r="BK84" s="42">
        <v>3</v>
      </c>
      <c r="BL84" s="42"/>
      <c r="BM84" s="88"/>
      <c r="BO84" s="130"/>
      <c r="BP84" s="130"/>
      <c r="BQ84" s="130"/>
      <c r="BR84" s="130"/>
      <c r="BS84" s="130"/>
      <c r="BT84" s="130">
        <v>3</v>
      </c>
      <c r="BU84" s="130"/>
      <c r="BV84" s="130"/>
      <c r="BW84" s="132"/>
    </row>
    <row r="85" spans="2:75" s="7" customFormat="1" ht="24" customHeight="1" thickBot="1" thickTop="1">
      <c r="B85" s="625">
        <v>35</v>
      </c>
      <c r="C85" s="626"/>
      <c r="D85" s="218" t="s">
        <v>194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9"/>
      <c r="AO85" s="299"/>
      <c r="AP85" s="245">
        <v>6</v>
      </c>
      <c r="AQ85" s="245"/>
      <c r="AR85" s="300"/>
      <c r="AS85" s="309"/>
      <c r="AT85" s="302">
        <v>2</v>
      </c>
      <c r="AU85" s="180">
        <f t="shared" si="1"/>
        <v>72</v>
      </c>
      <c r="AV85" s="201"/>
      <c r="AW85" s="49"/>
      <c r="AX85" s="42"/>
      <c r="AY85" s="42"/>
      <c r="AZ85" s="83"/>
      <c r="BA85" s="60"/>
      <c r="BB85" s="42"/>
      <c r="BC85" s="627"/>
      <c r="BD85" s="628"/>
      <c r="BE85" s="118"/>
      <c r="BF85" s="80"/>
      <c r="BG85" s="42"/>
      <c r="BH85" s="42"/>
      <c r="BI85" s="42"/>
      <c r="BJ85" s="42"/>
      <c r="BK85" s="42">
        <v>2</v>
      </c>
      <c r="BL85" s="290"/>
      <c r="BM85" s="88"/>
      <c r="BO85" s="130"/>
      <c r="BP85" s="130"/>
      <c r="BQ85" s="130"/>
      <c r="BR85" s="130"/>
      <c r="BS85" s="130"/>
      <c r="BT85" s="130">
        <v>2</v>
      </c>
      <c r="BU85" s="130">
        <v>3</v>
      </c>
      <c r="BV85" s="130"/>
      <c r="BW85" s="132"/>
    </row>
    <row r="86" spans="2:75" s="7" customFormat="1" ht="24" customHeight="1" thickBot="1" thickTop="1">
      <c r="B86" s="625">
        <v>35</v>
      </c>
      <c r="C86" s="626"/>
      <c r="D86" s="218" t="s">
        <v>194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9"/>
      <c r="AO86" s="299">
        <v>7</v>
      </c>
      <c r="AP86" s="245"/>
      <c r="AQ86" s="245"/>
      <c r="AR86" s="300"/>
      <c r="AS86" s="309"/>
      <c r="AT86" s="302">
        <v>3</v>
      </c>
      <c r="AU86" s="180">
        <f t="shared" si="1"/>
        <v>108</v>
      </c>
      <c r="AV86" s="201"/>
      <c r="AW86" s="49"/>
      <c r="AX86" s="42"/>
      <c r="AY86" s="42"/>
      <c r="AZ86" s="83"/>
      <c r="BA86" s="60"/>
      <c r="BB86" s="42"/>
      <c r="BC86" s="83"/>
      <c r="BD86" s="120"/>
      <c r="BE86" s="118"/>
      <c r="BF86" s="80"/>
      <c r="BG86" s="42"/>
      <c r="BH86" s="42"/>
      <c r="BI86" s="42"/>
      <c r="BJ86" s="42"/>
      <c r="BK86" s="42"/>
      <c r="BL86" s="42">
        <v>3</v>
      </c>
      <c r="BM86" s="88"/>
      <c r="BO86" s="130"/>
      <c r="BP86" s="130"/>
      <c r="BQ86" s="130"/>
      <c r="BR86" s="130"/>
      <c r="BS86" s="130"/>
      <c r="BT86" s="130"/>
      <c r="BU86" s="130"/>
      <c r="BV86" s="130"/>
      <c r="BW86" s="132"/>
    </row>
    <row r="87" spans="2:75" s="7" customFormat="1" ht="24" customHeight="1" thickBot="1" thickTop="1">
      <c r="B87" s="625">
        <v>36</v>
      </c>
      <c r="C87" s="626"/>
      <c r="D87" s="96" t="s">
        <v>195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9"/>
      <c r="AO87" s="299">
        <v>6</v>
      </c>
      <c r="AP87" s="245"/>
      <c r="AQ87" s="245"/>
      <c r="AR87" s="300"/>
      <c r="AS87" s="309"/>
      <c r="AT87" s="302">
        <v>3</v>
      </c>
      <c r="AU87" s="180">
        <f t="shared" si="1"/>
        <v>108</v>
      </c>
      <c r="AV87" s="201"/>
      <c r="AW87" s="255"/>
      <c r="AX87" s="42"/>
      <c r="AY87" s="42"/>
      <c r="AZ87" s="83"/>
      <c r="BA87" s="60"/>
      <c r="BB87" s="42"/>
      <c r="BC87" s="642"/>
      <c r="BD87" s="643"/>
      <c r="BE87" s="118"/>
      <c r="BF87" s="80"/>
      <c r="BG87" s="42"/>
      <c r="BH87" s="42"/>
      <c r="BI87" s="42"/>
      <c r="BJ87" s="42"/>
      <c r="BK87" s="42">
        <v>3</v>
      </c>
      <c r="BL87" s="42"/>
      <c r="BM87" s="88"/>
      <c r="BO87" s="130"/>
      <c r="BP87" s="130"/>
      <c r="BQ87" s="130"/>
      <c r="BR87" s="130"/>
      <c r="BS87" s="130"/>
      <c r="BT87" s="130">
        <v>3</v>
      </c>
      <c r="BU87" s="130"/>
      <c r="BV87" s="130"/>
      <c r="BW87" s="132"/>
    </row>
    <row r="88" spans="2:75" s="7" customFormat="1" ht="24" customHeight="1" thickBot="1" thickTop="1">
      <c r="B88" s="625">
        <v>37</v>
      </c>
      <c r="C88" s="626"/>
      <c r="D88" s="96" t="s">
        <v>196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9"/>
      <c r="AO88" s="299">
        <v>7</v>
      </c>
      <c r="AP88" s="245"/>
      <c r="AQ88" s="245"/>
      <c r="AR88" s="300"/>
      <c r="AS88" s="309"/>
      <c r="AT88" s="302">
        <v>4</v>
      </c>
      <c r="AU88" s="180">
        <f t="shared" si="1"/>
        <v>144</v>
      </c>
      <c r="AV88" s="201"/>
      <c r="AW88" s="49"/>
      <c r="AX88" s="42"/>
      <c r="AY88" s="42"/>
      <c r="AZ88" s="83"/>
      <c r="BA88" s="60"/>
      <c r="BB88" s="42"/>
      <c r="BC88" s="627"/>
      <c r="BD88" s="628"/>
      <c r="BE88" s="118"/>
      <c r="BF88" s="80"/>
      <c r="BG88" s="42"/>
      <c r="BH88" s="42"/>
      <c r="BI88" s="42"/>
      <c r="BJ88" s="42"/>
      <c r="BK88" s="42"/>
      <c r="BL88" s="42">
        <v>4</v>
      </c>
      <c r="BM88" s="88"/>
      <c r="BO88" s="130"/>
      <c r="BP88" s="130"/>
      <c r="BQ88" s="130"/>
      <c r="BR88" s="130"/>
      <c r="BS88" s="130"/>
      <c r="BT88" s="130"/>
      <c r="BU88" s="130">
        <v>4</v>
      </c>
      <c r="BV88" s="130"/>
      <c r="BW88" s="132"/>
    </row>
    <row r="89" spans="2:75" s="7" customFormat="1" ht="24" customHeight="1" thickBot="1" thickTop="1">
      <c r="B89" s="625">
        <v>38</v>
      </c>
      <c r="C89" s="626"/>
      <c r="D89" s="96" t="s">
        <v>197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9"/>
      <c r="AO89" s="299">
        <v>8</v>
      </c>
      <c r="AP89" s="245"/>
      <c r="AQ89" s="245"/>
      <c r="AR89" s="300"/>
      <c r="AS89" s="309"/>
      <c r="AT89" s="302">
        <v>4</v>
      </c>
      <c r="AU89" s="180">
        <f t="shared" si="1"/>
        <v>144</v>
      </c>
      <c r="AV89" s="201"/>
      <c r="AW89" s="49"/>
      <c r="AX89" s="42"/>
      <c r="AY89" s="42"/>
      <c r="AZ89" s="83"/>
      <c r="BA89" s="60"/>
      <c r="BB89" s="42"/>
      <c r="BC89" s="627"/>
      <c r="BD89" s="628"/>
      <c r="BE89" s="118"/>
      <c r="BF89" s="80"/>
      <c r="BG89" s="42"/>
      <c r="BH89" s="42"/>
      <c r="BI89" s="42"/>
      <c r="BJ89" s="42"/>
      <c r="BK89" s="42"/>
      <c r="BL89" s="42"/>
      <c r="BM89" s="88">
        <v>4</v>
      </c>
      <c r="BO89" s="130"/>
      <c r="BP89" s="130"/>
      <c r="BQ89" s="130"/>
      <c r="BR89" s="130"/>
      <c r="BS89" s="130"/>
      <c r="BT89" s="130"/>
      <c r="BU89" s="130"/>
      <c r="BV89" s="130">
        <v>4</v>
      </c>
      <c r="BW89" s="132"/>
    </row>
    <row r="90" spans="2:75" s="7" customFormat="1" ht="24" customHeight="1" thickBot="1" thickTop="1">
      <c r="B90" s="625">
        <v>39</v>
      </c>
      <c r="C90" s="626"/>
      <c r="D90" s="221" t="s">
        <v>206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9"/>
      <c r="AO90" s="299"/>
      <c r="AP90" s="245">
        <v>6</v>
      </c>
      <c r="AQ90" s="245">
        <v>6</v>
      </c>
      <c r="AR90" s="300"/>
      <c r="AS90" s="309"/>
      <c r="AT90" s="302">
        <v>3</v>
      </c>
      <c r="AU90" s="180">
        <f t="shared" si="1"/>
        <v>108</v>
      </c>
      <c r="AV90" s="201"/>
      <c r="AW90" s="49"/>
      <c r="AX90" s="42"/>
      <c r="AY90" s="42"/>
      <c r="AZ90" s="83"/>
      <c r="BA90" s="60"/>
      <c r="BB90" s="42"/>
      <c r="BC90" s="627"/>
      <c r="BD90" s="628"/>
      <c r="BE90" s="118"/>
      <c r="BF90" s="80"/>
      <c r="BG90" s="42"/>
      <c r="BH90" s="42"/>
      <c r="BI90" s="42"/>
      <c r="BJ90" s="42"/>
      <c r="BK90" s="42">
        <v>3</v>
      </c>
      <c r="BL90" s="42"/>
      <c r="BM90" s="88"/>
      <c r="BO90" s="130"/>
      <c r="BP90" s="130"/>
      <c r="BQ90" s="130"/>
      <c r="BR90" s="130"/>
      <c r="BS90" s="130"/>
      <c r="BT90" s="130">
        <v>3</v>
      </c>
      <c r="BU90" s="130"/>
      <c r="BV90" s="130"/>
      <c r="BW90" s="132"/>
    </row>
    <row r="91" spans="2:75" s="7" customFormat="1" ht="24" customHeight="1" thickBot="1" thickTop="1">
      <c r="B91" s="625">
        <v>40</v>
      </c>
      <c r="C91" s="626"/>
      <c r="D91" s="222" t="s">
        <v>208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9"/>
      <c r="AO91" s="299">
        <v>6</v>
      </c>
      <c r="AP91" s="245"/>
      <c r="AQ91" s="245"/>
      <c r="AR91" s="300"/>
      <c r="AS91" s="309"/>
      <c r="AT91" s="302">
        <v>3</v>
      </c>
      <c r="AU91" s="180">
        <f t="shared" si="1"/>
        <v>108</v>
      </c>
      <c r="AV91" s="201"/>
      <c r="AW91" s="49"/>
      <c r="AX91" s="253"/>
      <c r="AY91" s="42"/>
      <c r="AZ91" s="83"/>
      <c r="BA91" s="60"/>
      <c r="BB91" s="42"/>
      <c r="BC91" s="627"/>
      <c r="BD91" s="628"/>
      <c r="BE91" s="118"/>
      <c r="BF91" s="80"/>
      <c r="BG91" s="42"/>
      <c r="BH91" s="42"/>
      <c r="BI91" s="42"/>
      <c r="BJ91" s="42"/>
      <c r="BK91" s="42">
        <v>3</v>
      </c>
      <c r="BL91" s="42"/>
      <c r="BM91" s="88"/>
      <c r="BO91" s="130"/>
      <c r="BP91" s="130"/>
      <c r="BQ91" s="130"/>
      <c r="BR91" s="130"/>
      <c r="BS91" s="130"/>
      <c r="BT91" s="130">
        <v>3</v>
      </c>
      <c r="BU91" s="130"/>
      <c r="BV91" s="130"/>
      <c r="BW91" s="132"/>
    </row>
    <row r="92" spans="2:75" s="7" customFormat="1" ht="24" customHeight="1" thickBot="1" thickTop="1">
      <c r="B92" s="625">
        <v>41</v>
      </c>
      <c r="C92" s="626"/>
      <c r="D92" s="224" t="s">
        <v>222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9"/>
      <c r="AO92" s="299">
        <v>5</v>
      </c>
      <c r="AP92" s="245"/>
      <c r="AQ92" s="245"/>
      <c r="AR92" s="300"/>
      <c r="AS92" s="309"/>
      <c r="AT92" s="302">
        <v>4</v>
      </c>
      <c r="AU92" s="180">
        <f aca="true" t="shared" si="7" ref="AU92:AU97">AT92*36</f>
        <v>144</v>
      </c>
      <c r="AV92" s="201"/>
      <c r="AW92" s="49"/>
      <c r="AX92" s="42"/>
      <c r="AY92" s="253"/>
      <c r="AZ92" s="83"/>
      <c r="BA92" s="60"/>
      <c r="BB92" s="42"/>
      <c r="BC92" s="627"/>
      <c r="BD92" s="628"/>
      <c r="BE92" s="118"/>
      <c r="BF92" s="80"/>
      <c r="BG92" s="42"/>
      <c r="BH92" s="42"/>
      <c r="BI92" s="42"/>
      <c r="BJ92" s="42">
        <v>4</v>
      </c>
      <c r="BK92" s="42"/>
      <c r="BL92" s="42"/>
      <c r="BM92" s="88"/>
      <c r="BO92" s="130"/>
      <c r="BP92" s="130"/>
      <c r="BQ92" s="130"/>
      <c r="BR92" s="130"/>
      <c r="BS92" s="130">
        <v>4</v>
      </c>
      <c r="BT92" s="130"/>
      <c r="BU92" s="130"/>
      <c r="BV92" s="130"/>
      <c r="BW92" s="132"/>
    </row>
    <row r="93" spans="2:75" s="7" customFormat="1" ht="24" customHeight="1" thickBot="1" thickTop="1">
      <c r="B93" s="625">
        <v>42</v>
      </c>
      <c r="C93" s="626"/>
      <c r="D93" s="224" t="s">
        <v>209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9"/>
      <c r="AO93" s="299"/>
      <c r="AP93" s="245">
        <v>7</v>
      </c>
      <c r="AQ93" s="245">
        <v>7</v>
      </c>
      <c r="AR93" s="300"/>
      <c r="AS93" s="309"/>
      <c r="AT93" s="302">
        <v>3</v>
      </c>
      <c r="AU93" s="180">
        <f t="shared" si="7"/>
        <v>108</v>
      </c>
      <c r="AV93" s="201"/>
      <c r="AW93" s="49"/>
      <c r="AX93" s="42"/>
      <c r="AY93" s="42"/>
      <c r="AZ93" s="83"/>
      <c r="BA93" s="60"/>
      <c r="BB93" s="42"/>
      <c r="BC93" s="627"/>
      <c r="BD93" s="628"/>
      <c r="BE93" s="118"/>
      <c r="BF93" s="80"/>
      <c r="BG93" s="42"/>
      <c r="BH93" s="42"/>
      <c r="BI93" s="42"/>
      <c r="BJ93" s="42"/>
      <c r="BK93" s="42"/>
      <c r="BL93" s="42">
        <v>3</v>
      </c>
      <c r="BM93" s="88"/>
      <c r="BO93" s="130"/>
      <c r="BP93" s="130"/>
      <c r="BQ93" s="130"/>
      <c r="BR93" s="130"/>
      <c r="BS93" s="130"/>
      <c r="BT93" s="130"/>
      <c r="BU93" s="130">
        <v>3</v>
      </c>
      <c r="BV93" s="130"/>
      <c r="BW93" s="132"/>
    </row>
    <row r="94" spans="2:75" s="7" customFormat="1" ht="24" customHeight="1" thickBot="1" thickTop="1">
      <c r="B94" s="625">
        <v>43</v>
      </c>
      <c r="C94" s="626"/>
      <c r="D94" s="224" t="s">
        <v>210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9"/>
      <c r="AO94" s="299">
        <v>7</v>
      </c>
      <c r="AP94" s="245"/>
      <c r="AQ94" s="245"/>
      <c r="AR94" s="300"/>
      <c r="AS94" s="309"/>
      <c r="AT94" s="302">
        <v>3</v>
      </c>
      <c r="AU94" s="180">
        <f t="shared" si="7"/>
        <v>108</v>
      </c>
      <c r="AV94" s="201"/>
      <c r="AW94" s="49"/>
      <c r="AX94" s="42"/>
      <c r="AY94" s="253"/>
      <c r="AZ94" s="83"/>
      <c r="BA94" s="60"/>
      <c r="BB94" s="42"/>
      <c r="BC94" s="627"/>
      <c r="BD94" s="628"/>
      <c r="BE94" s="118"/>
      <c r="BF94" s="80"/>
      <c r="BG94" s="42"/>
      <c r="BH94" s="42"/>
      <c r="BI94" s="42"/>
      <c r="BJ94" s="42"/>
      <c r="BK94" s="42"/>
      <c r="BL94" s="42">
        <v>3</v>
      </c>
      <c r="BM94" s="88"/>
      <c r="BO94" s="130"/>
      <c r="BP94" s="130"/>
      <c r="BQ94" s="130"/>
      <c r="BR94" s="130"/>
      <c r="BS94" s="130"/>
      <c r="BT94" s="130"/>
      <c r="BU94" s="130">
        <v>3</v>
      </c>
      <c r="BV94" s="130"/>
      <c r="BW94" s="132"/>
    </row>
    <row r="95" spans="2:75" s="7" customFormat="1" ht="24" customHeight="1" thickBot="1" thickTop="1">
      <c r="B95" s="625">
        <v>44</v>
      </c>
      <c r="C95" s="626"/>
      <c r="D95" s="222" t="s">
        <v>211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9"/>
      <c r="AO95" s="299"/>
      <c r="AP95" s="245">
        <v>7</v>
      </c>
      <c r="AQ95" s="245"/>
      <c r="AR95" s="300"/>
      <c r="AS95" s="309"/>
      <c r="AT95" s="297">
        <v>3</v>
      </c>
      <c r="AU95" s="180">
        <f t="shared" si="7"/>
        <v>108</v>
      </c>
      <c r="AV95" s="201"/>
      <c r="AW95" s="49"/>
      <c r="AX95" s="42"/>
      <c r="AY95" s="42"/>
      <c r="AZ95" s="83"/>
      <c r="BA95" s="60"/>
      <c r="BB95" s="42"/>
      <c r="BC95" s="627"/>
      <c r="BD95" s="628"/>
      <c r="BE95" s="60"/>
      <c r="BF95" s="80"/>
      <c r="BG95" s="42"/>
      <c r="BH95" s="42"/>
      <c r="BI95" s="42"/>
      <c r="BJ95" s="42"/>
      <c r="BK95" s="42"/>
      <c r="BL95" s="42">
        <v>3</v>
      </c>
      <c r="BM95" s="88"/>
      <c r="BO95" s="130"/>
      <c r="BP95" s="130"/>
      <c r="BQ95" s="130"/>
      <c r="BR95" s="130"/>
      <c r="BS95" s="130"/>
      <c r="BT95" s="130"/>
      <c r="BU95" s="130">
        <v>3</v>
      </c>
      <c r="BV95" s="130"/>
      <c r="BW95" s="132"/>
    </row>
    <row r="96" spans="2:75" s="9" customFormat="1" ht="24" customHeight="1" thickBot="1" thickTop="1">
      <c r="B96" s="640"/>
      <c r="C96" s="641"/>
      <c r="D96" s="182" t="s">
        <v>237</v>
      </c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2"/>
      <c r="AO96" s="311"/>
      <c r="AP96" s="312"/>
      <c r="AQ96" s="312"/>
      <c r="AR96" s="313"/>
      <c r="AS96" s="309"/>
      <c r="AT96" s="334">
        <f>SUM(AT97:AT114)</f>
        <v>28</v>
      </c>
      <c r="AU96" s="138">
        <f t="shared" si="7"/>
        <v>1008</v>
      </c>
      <c r="AV96" s="75"/>
      <c r="AW96" s="46"/>
      <c r="AX96" s="46"/>
      <c r="AY96" s="46"/>
      <c r="AZ96" s="46"/>
      <c r="BA96" s="46"/>
      <c r="BB96" s="46"/>
      <c r="BC96" s="516"/>
      <c r="BD96" s="517"/>
      <c r="BE96" s="46"/>
      <c r="BF96" s="334">
        <f aca="true" t="shared" si="8" ref="BF96:BM96">SUM(BF97:BF114)</f>
        <v>0</v>
      </c>
      <c r="BG96" s="334">
        <f t="shared" si="8"/>
        <v>0</v>
      </c>
      <c r="BH96" s="334">
        <f t="shared" si="8"/>
        <v>0</v>
      </c>
      <c r="BI96" s="334">
        <f t="shared" si="8"/>
        <v>0</v>
      </c>
      <c r="BJ96" s="334">
        <f t="shared" si="8"/>
        <v>0</v>
      </c>
      <c r="BK96" s="334">
        <f t="shared" si="8"/>
        <v>3</v>
      </c>
      <c r="BL96" s="334">
        <f t="shared" si="8"/>
        <v>15</v>
      </c>
      <c r="BM96" s="334">
        <f t="shared" si="8"/>
        <v>10</v>
      </c>
      <c r="BO96" s="130"/>
      <c r="BP96" s="130"/>
      <c r="BQ96" s="130"/>
      <c r="BR96" s="130"/>
      <c r="BS96" s="130"/>
      <c r="BT96" s="130"/>
      <c r="BU96" s="130"/>
      <c r="BV96" s="130"/>
      <c r="BW96" s="132"/>
    </row>
    <row r="97" spans="2:75" s="7" customFormat="1" ht="24" customHeight="1" thickBot="1" thickTop="1">
      <c r="B97" s="625">
        <v>45</v>
      </c>
      <c r="C97" s="626"/>
      <c r="D97" s="221" t="s">
        <v>212</v>
      </c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7"/>
      <c r="AO97" s="299"/>
      <c r="AP97" s="245">
        <v>7</v>
      </c>
      <c r="AQ97" s="245"/>
      <c r="AR97" s="300"/>
      <c r="AS97" s="301"/>
      <c r="AT97" s="333">
        <v>3</v>
      </c>
      <c r="AU97" s="180">
        <f t="shared" si="7"/>
        <v>108</v>
      </c>
      <c r="AV97" s="201"/>
      <c r="AW97" s="49"/>
      <c r="AX97" s="42"/>
      <c r="AY97" s="42"/>
      <c r="AZ97" s="83"/>
      <c r="BA97" s="42"/>
      <c r="BB97" s="42"/>
      <c r="BC97" s="627"/>
      <c r="BD97" s="628"/>
      <c r="BE97" s="60"/>
      <c r="BF97" s="80"/>
      <c r="BG97" s="42"/>
      <c r="BH97" s="42"/>
      <c r="BI97" s="42"/>
      <c r="BJ97" s="42"/>
      <c r="BK97" s="42"/>
      <c r="BL97" s="42">
        <v>3</v>
      </c>
      <c r="BM97" s="88"/>
      <c r="BO97" s="130"/>
      <c r="BP97" s="130"/>
      <c r="BQ97" s="130"/>
      <c r="BR97" s="130"/>
      <c r="BS97" s="130"/>
      <c r="BT97" s="130"/>
      <c r="BU97" s="130">
        <v>3</v>
      </c>
      <c r="BV97" s="130"/>
      <c r="BW97" s="132"/>
    </row>
    <row r="98" spans="2:75" s="7" customFormat="1" ht="24" customHeight="1" thickBot="1" thickTop="1">
      <c r="B98" s="625" t="s">
        <v>200</v>
      </c>
      <c r="C98" s="626"/>
      <c r="D98" s="221" t="s">
        <v>213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7"/>
      <c r="AO98" s="299"/>
      <c r="AP98" s="245" t="s">
        <v>200</v>
      </c>
      <c r="AQ98" s="245"/>
      <c r="AR98" s="300"/>
      <c r="AS98" s="301"/>
      <c r="AT98" s="302" t="s">
        <v>200</v>
      </c>
      <c r="AU98" s="298" t="s">
        <v>200</v>
      </c>
      <c r="AV98" s="201"/>
      <c r="AW98" s="49"/>
      <c r="AX98" s="42"/>
      <c r="AY98" s="42"/>
      <c r="AZ98" s="83"/>
      <c r="BA98" s="60"/>
      <c r="BB98" s="42"/>
      <c r="BC98" s="627"/>
      <c r="BD98" s="628"/>
      <c r="BE98" s="60"/>
      <c r="BF98" s="80"/>
      <c r="BG98" s="42"/>
      <c r="BH98" s="42"/>
      <c r="BI98" s="42"/>
      <c r="BJ98" s="42"/>
      <c r="BK98" s="42"/>
      <c r="BL98" s="42"/>
      <c r="BM98" s="88"/>
      <c r="BO98" s="130"/>
      <c r="BP98" s="130"/>
      <c r="BQ98" s="130"/>
      <c r="BR98" s="130"/>
      <c r="BS98" s="130"/>
      <c r="BT98" s="130"/>
      <c r="BU98" s="130"/>
      <c r="BV98" s="130"/>
      <c r="BW98" s="132"/>
    </row>
    <row r="99" spans="2:75" s="7" customFormat="1" ht="24" customHeight="1" thickBot="1" thickTop="1">
      <c r="B99" s="625">
        <v>46</v>
      </c>
      <c r="C99" s="626"/>
      <c r="D99" s="224" t="s">
        <v>207</v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7"/>
      <c r="AO99" s="299"/>
      <c r="AP99" s="245">
        <v>8</v>
      </c>
      <c r="AQ99" s="245">
        <v>8</v>
      </c>
      <c r="AR99" s="300"/>
      <c r="AS99" s="301"/>
      <c r="AT99" s="302">
        <v>3</v>
      </c>
      <c r="AU99" s="180">
        <f>AT99*36</f>
        <v>108</v>
      </c>
      <c r="AV99" s="201"/>
      <c r="AW99" s="49"/>
      <c r="AX99" s="42"/>
      <c r="AY99" s="42"/>
      <c r="AZ99" s="83"/>
      <c r="BA99" s="60"/>
      <c r="BB99" s="42"/>
      <c r="BC99" s="627"/>
      <c r="BD99" s="628"/>
      <c r="BE99" s="60"/>
      <c r="BF99" s="80"/>
      <c r="BG99" s="42"/>
      <c r="BH99" s="42"/>
      <c r="BI99" s="42"/>
      <c r="BJ99" s="42"/>
      <c r="BK99" s="42"/>
      <c r="BL99" s="42"/>
      <c r="BM99" s="88">
        <v>3</v>
      </c>
      <c r="BO99" s="130"/>
      <c r="BP99" s="130"/>
      <c r="BQ99" s="130"/>
      <c r="BR99" s="130"/>
      <c r="BS99" s="130"/>
      <c r="BT99" s="130"/>
      <c r="BU99" s="130"/>
      <c r="BV99" s="130">
        <v>3</v>
      </c>
      <c r="BW99" s="132"/>
    </row>
    <row r="100" spans="2:75" s="7" customFormat="1" ht="24" customHeight="1" thickBot="1" thickTop="1">
      <c r="B100" s="625" t="s">
        <v>200</v>
      </c>
      <c r="C100" s="626"/>
      <c r="D100" s="222" t="s">
        <v>225</v>
      </c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7"/>
      <c r="AO100" s="299"/>
      <c r="AP100" s="245" t="s">
        <v>200</v>
      </c>
      <c r="AQ100" s="245"/>
      <c r="AR100" s="300"/>
      <c r="AS100" s="301"/>
      <c r="AT100" s="302" t="s">
        <v>200</v>
      </c>
      <c r="AU100" s="298" t="s">
        <v>200</v>
      </c>
      <c r="AV100" s="201"/>
      <c r="AW100" s="49"/>
      <c r="AX100" s="42"/>
      <c r="AY100" s="42"/>
      <c r="AZ100" s="83"/>
      <c r="BA100" s="60"/>
      <c r="BB100" s="42"/>
      <c r="BC100" s="627"/>
      <c r="BD100" s="628"/>
      <c r="BE100" s="118"/>
      <c r="BF100" s="80"/>
      <c r="BG100" s="42"/>
      <c r="BH100" s="42"/>
      <c r="BI100" s="42"/>
      <c r="BJ100" s="42"/>
      <c r="BK100" s="42"/>
      <c r="BL100" s="42"/>
      <c r="BM100" s="88"/>
      <c r="BO100" s="130"/>
      <c r="BP100" s="130"/>
      <c r="BQ100" s="130"/>
      <c r="BR100" s="130"/>
      <c r="BS100" s="130"/>
      <c r="BT100" s="130"/>
      <c r="BU100" s="130"/>
      <c r="BV100" s="130"/>
      <c r="BW100" s="132"/>
    </row>
    <row r="101" spans="2:75" s="7" customFormat="1" ht="24" customHeight="1" thickBot="1" thickTop="1">
      <c r="B101" s="625">
        <v>47</v>
      </c>
      <c r="C101" s="626"/>
      <c r="D101" s="221" t="s">
        <v>214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7"/>
      <c r="AO101" s="299"/>
      <c r="AP101" s="245">
        <v>6</v>
      </c>
      <c r="AQ101" s="245"/>
      <c r="AR101" s="300"/>
      <c r="AS101" s="301"/>
      <c r="AT101" s="302">
        <v>3</v>
      </c>
      <c r="AU101" s="180">
        <f>AT101*36</f>
        <v>108</v>
      </c>
      <c r="AV101" s="201"/>
      <c r="AW101" s="49"/>
      <c r="AX101" s="42"/>
      <c r="AY101" s="42"/>
      <c r="AZ101" s="83"/>
      <c r="BA101" s="60"/>
      <c r="BB101" s="42"/>
      <c r="BC101" s="627"/>
      <c r="BD101" s="628"/>
      <c r="BE101" s="118"/>
      <c r="BF101" s="80"/>
      <c r="BG101" s="42"/>
      <c r="BH101" s="42"/>
      <c r="BI101" s="42"/>
      <c r="BJ101" s="42"/>
      <c r="BK101" s="42">
        <v>3</v>
      </c>
      <c r="BL101" s="42"/>
      <c r="BM101" s="88"/>
      <c r="BO101" s="130"/>
      <c r="BP101" s="130"/>
      <c r="BQ101" s="130"/>
      <c r="BR101" s="130"/>
      <c r="BS101" s="130"/>
      <c r="BT101" s="130">
        <v>3</v>
      </c>
      <c r="BU101" s="130"/>
      <c r="BV101" s="130"/>
      <c r="BW101" s="132"/>
    </row>
    <row r="102" spans="2:75" s="7" customFormat="1" ht="24" customHeight="1" thickBot="1" thickTop="1">
      <c r="B102" s="625" t="s">
        <v>200</v>
      </c>
      <c r="C102" s="626"/>
      <c r="D102" s="224" t="s">
        <v>226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7"/>
      <c r="AO102" s="299"/>
      <c r="AP102" s="245" t="s">
        <v>200</v>
      </c>
      <c r="AQ102" s="245"/>
      <c r="AR102" s="300"/>
      <c r="AS102" s="301"/>
      <c r="AT102" s="302" t="s">
        <v>200</v>
      </c>
      <c r="AU102" s="298" t="s">
        <v>200</v>
      </c>
      <c r="AV102" s="201"/>
      <c r="AW102" s="49"/>
      <c r="AX102" s="42"/>
      <c r="AY102" s="42"/>
      <c r="AZ102" s="83"/>
      <c r="BA102" s="60"/>
      <c r="BB102" s="42"/>
      <c r="BC102" s="627"/>
      <c r="BD102" s="628"/>
      <c r="BE102" s="118"/>
      <c r="BF102" s="80"/>
      <c r="BG102" s="42"/>
      <c r="BH102" s="42"/>
      <c r="BI102" s="42"/>
      <c r="BJ102" s="42"/>
      <c r="BK102" s="42"/>
      <c r="BL102" s="42"/>
      <c r="BM102" s="88"/>
      <c r="BO102" s="130"/>
      <c r="BP102" s="130"/>
      <c r="BQ102" s="130"/>
      <c r="BR102" s="130"/>
      <c r="BS102" s="130"/>
      <c r="BT102" s="130"/>
      <c r="BU102" s="130"/>
      <c r="BV102" s="130"/>
      <c r="BW102" s="132"/>
    </row>
    <row r="103" spans="2:75" s="7" customFormat="1" ht="24" customHeight="1" thickBot="1" thickTop="1">
      <c r="B103" s="625">
        <v>48</v>
      </c>
      <c r="C103" s="626"/>
      <c r="D103" s="225" t="s">
        <v>215</v>
      </c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7"/>
      <c r="AO103" s="299"/>
      <c r="AP103" s="245">
        <v>8</v>
      </c>
      <c r="AQ103" s="245"/>
      <c r="AR103" s="300"/>
      <c r="AS103" s="301"/>
      <c r="AT103" s="302">
        <v>3</v>
      </c>
      <c r="AU103" s="180">
        <f>AT103*36</f>
        <v>108</v>
      </c>
      <c r="AV103" s="201"/>
      <c r="AW103" s="49"/>
      <c r="AX103" s="42"/>
      <c r="AY103" s="42"/>
      <c r="AZ103" s="83"/>
      <c r="BA103" s="60"/>
      <c r="BB103" s="42"/>
      <c r="BC103" s="627"/>
      <c r="BD103" s="628"/>
      <c r="BE103" s="118"/>
      <c r="BF103" s="80"/>
      <c r="BG103" s="42"/>
      <c r="BH103" s="42"/>
      <c r="BI103" s="42"/>
      <c r="BJ103" s="42"/>
      <c r="BK103" s="42"/>
      <c r="BL103" s="42"/>
      <c r="BM103" s="88">
        <v>3</v>
      </c>
      <c r="BO103" s="130"/>
      <c r="BP103" s="130"/>
      <c r="BQ103" s="130"/>
      <c r="BR103" s="130"/>
      <c r="BS103" s="130"/>
      <c r="BT103" s="130"/>
      <c r="BU103" s="130"/>
      <c r="BV103" s="130">
        <v>3</v>
      </c>
      <c r="BW103" s="132"/>
    </row>
    <row r="104" spans="2:75" s="7" customFormat="1" ht="24" customHeight="1" thickBot="1" thickTop="1">
      <c r="B104" s="625" t="s">
        <v>200</v>
      </c>
      <c r="C104" s="626"/>
      <c r="D104" s="224" t="s">
        <v>216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7"/>
      <c r="AO104" s="299"/>
      <c r="AP104" s="245" t="s">
        <v>200</v>
      </c>
      <c r="AQ104" s="245"/>
      <c r="AR104" s="300"/>
      <c r="AS104" s="301"/>
      <c r="AT104" s="302" t="s">
        <v>200</v>
      </c>
      <c r="AU104" s="298" t="s">
        <v>200</v>
      </c>
      <c r="AV104" s="201"/>
      <c r="AW104" s="49"/>
      <c r="AX104" s="42"/>
      <c r="AY104" s="42"/>
      <c r="AZ104" s="83"/>
      <c r="BA104" s="60"/>
      <c r="BB104" s="42"/>
      <c r="BC104" s="627"/>
      <c r="BD104" s="628"/>
      <c r="BE104" s="118"/>
      <c r="BF104" s="80"/>
      <c r="BG104" s="42"/>
      <c r="BH104" s="42"/>
      <c r="BI104" s="42"/>
      <c r="BJ104" s="42"/>
      <c r="BK104" s="42"/>
      <c r="BL104" s="42"/>
      <c r="BM104" s="88"/>
      <c r="BO104" s="130"/>
      <c r="BP104" s="130"/>
      <c r="BQ104" s="130"/>
      <c r="BR104" s="130"/>
      <c r="BS104" s="130"/>
      <c r="BT104" s="130"/>
      <c r="BU104" s="130"/>
      <c r="BV104" s="130"/>
      <c r="BW104" s="132"/>
    </row>
    <row r="105" spans="2:75" s="7" customFormat="1" ht="24" customHeight="1" thickBot="1" thickTop="1">
      <c r="B105" s="625">
        <v>49</v>
      </c>
      <c r="C105" s="626"/>
      <c r="D105" s="224" t="s">
        <v>224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7"/>
      <c r="AO105" s="299"/>
      <c r="AP105" s="245">
        <v>7</v>
      </c>
      <c r="AQ105" s="245"/>
      <c r="AR105" s="300"/>
      <c r="AS105" s="301"/>
      <c r="AT105" s="302">
        <v>3</v>
      </c>
      <c r="AU105" s="180">
        <f>AT105*36</f>
        <v>108</v>
      </c>
      <c r="AV105" s="201"/>
      <c r="AW105" s="49"/>
      <c r="AX105" s="42"/>
      <c r="AY105" s="42"/>
      <c r="AZ105" s="83"/>
      <c r="BA105" s="60"/>
      <c r="BB105" s="42"/>
      <c r="BC105" s="627"/>
      <c r="BD105" s="628"/>
      <c r="BE105" s="118"/>
      <c r="BF105" s="80"/>
      <c r="BG105" s="42"/>
      <c r="BH105" s="42"/>
      <c r="BI105" s="42"/>
      <c r="BJ105" s="42"/>
      <c r="BK105" s="42"/>
      <c r="BL105" s="42">
        <v>3</v>
      </c>
      <c r="BM105" s="88"/>
      <c r="BO105" s="130"/>
      <c r="BP105" s="130"/>
      <c r="BQ105" s="130"/>
      <c r="BR105" s="130"/>
      <c r="BS105" s="130"/>
      <c r="BT105" s="130"/>
      <c r="BU105" s="130">
        <v>3</v>
      </c>
      <c r="BV105" s="130"/>
      <c r="BW105" s="132"/>
    </row>
    <row r="106" spans="2:75" s="7" customFormat="1" ht="24" customHeight="1" thickBot="1" thickTop="1">
      <c r="B106" s="625" t="s">
        <v>200</v>
      </c>
      <c r="C106" s="626"/>
      <c r="D106" s="224" t="s">
        <v>227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7"/>
      <c r="AO106" s="299"/>
      <c r="AP106" s="245" t="s">
        <v>200</v>
      </c>
      <c r="AQ106" s="245"/>
      <c r="AR106" s="300"/>
      <c r="AS106" s="301"/>
      <c r="AT106" s="302" t="s">
        <v>200</v>
      </c>
      <c r="AU106" s="298" t="s">
        <v>200</v>
      </c>
      <c r="AV106" s="201"/>
      <c r="AW106" s="49"/>
      <c r="AX106" s="42"/>
      <c r="AY106" s="42"/>
      <c r="AZ106" s="83"/>
      <c r="BA106" s="60"/>
      <c r="BB106" s="42"/>
      <c r="BC106" s="627"/>
      <c r="BD106" s="628"/>
      <c r="BE106" s="118"/>
      <c r="BF106" s="80"/>
      <c r="BG106" s="42"/>
      <c r="BH106" s="42"/>
      <c r="BI106" s="42"/>
      <c r="BJ106" s="42"/>
      <c r="BK106" s="42"/>
      <c r="BL106" s="42"/>
      <c r="BM106" s="88"/>
      <c r="BO106" s="130"/>
      <c r="BP106" s="130"/>
      <c r="BQ106" s="130"/>
      <c r="BR106" s="130"/>
      <c r="BS106" s="130"/>
      <c r="BT106" s="130"/>
      <c r="BU106" s="130"/>
      <c r="BV106" s="130"/>
      <c r="BW106" s="132"/>
    </row>
    <row r="107" spans="2:75" s="7" customFormat="1" ht="24" customHeight="1" thickBot="1" thickTop="1">
      <c r="B107" s="625">
        <v>50</v>
      </c>
      <c r="C107" s="626"/>
      <c r="D107" s="224" t="s">
        <v>219</v>
      </c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7"/>
      <c r="AO107" s="299">
        <v>7</v>
      </c>
      <c r="AP107" s="245"/>
      <c r="AQ107" s="245"/>
      <c r="AR107" s="300"/>
      <c r="AS107" s="301"/>
      <c r="AT107" s="302">
        <v>3</v>
      </c>
      <c r="AU107" s="180">
        <f>AT107*36</f>
        <v>108</v>
      </c>
      <c r="AV107" s="201"/>
      <c r="AW107" s="49"/>
      <c r="AX107" s="42"/>
      <c r="AY107" s="42"/>
      <c r="AZ107" s="83"/>
      <c r="BA107" s="60"/>
      <c r="BB107" s="42"/>
      <c r="BC107" s="627"/>
      <c r="BD107" s="628"/>
      <c r="BE107" s="118"/>
      <c r="BF107" s="80"/>
      <c r="BG107" s="42"/>
      <c r="BH107" s="42"/>
      <c r="BI107" s="42"/>
      <c r="BJ107" s="42"/>
      <c r="BK107" s="42"/>
      <c r="BL107" s="42">
        <v>3</v>
      </c>
      <c r="BM107" s="88"/>
      <c r="BO107" s="130"/>
      <c r="BP107" s="130"/>
      <c r="BQ107" s="130"/>
      <c r="BR107" s="130"/>
      <c r="BS107" s="130"/>
      <c r="BT107" s="130"/>
      <c r="BU107" s="130">
        <v>3</v>
      </c>
      <c r="BV107" s="130"/>
      <c r="BW107" s="132"/>
    </row>
    <row r="108" spans="2:75" s="7" customFormat="1" ht="24" customHeight="1" thickBot="1" thickTop="1">
      <c r="B108" s="625" t="s">
        <v>200</v>
      </c>
      <c r="C108" s="626"/>
      <c r="D108" s="222" t="s">
        <v>228</v>
      </c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7"/>
      <c r="AO108" s="299" t="s">
        <v>200</v>
      </c>
      <c r="AP108" s="245"/>
      <c r="AQ108" s="245"/>
      <c r="AR108" s="300"/>
      <c r="AS108" s="301"/>
      <c r="AT108" s="302" t="s">
        <v>200</v>
      </c>
      <c r="AU108" s="298" t="s">
        <v>200</v>
      </c>
      <c r="AV108" s="201"/>
      <c r="AW108" s="49"/>
      <c r="AX108" s="42"/>
      <c r="AY108" s="42"/>
      <c r="AZ108" s="83"/>
      <c r="BA108" s="60"/>
      <c r="BB108" s="42"/>
      <c r="BC108" s="627"/>
      <c r="BD108" s="628"/>
      <c r="BE108" s="118"/>
      <c r="BF108" s="80"/>
      <c r="BG108" s="42"/>
      <c r="BH108" s="42"/>
      <c r="BI108" s="42"/>
      <c r="BJ108" s="42"/>
      <c r="BK108" s="42"/>
      <c r="BL108" s="42"/>
      <c r="BM108" s="88"/>
      <c r="BO108" s="130"/>
      <c r="BP108" s="130"/>
      <c r="BQ108" s="130"/>
      <c r="BR108" s="130"/>
      <c r="BS108" s="130"/>
      <c r="BT108" s="130"/>
      <c r="BU108" s="130"/>
      <c r="BV108" s="130"/>
      <c r="BW108" s="132"/>
    </row>
    <row r="109" spans="2:75" s="7" customFormat="1" ht="24" customHeight="1" thickBot="1" thickTop="1">
      <c r="B109" s="625">
        <v>51</v>
      </c>
      <c r="C109" s="626"/>
      <c r="D109" s="223" t="s">
        <v>218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7"/>
      <c r="AO109" s="299">
        <v>8</v>
      </c>
      <c r="AP109" s="245"/>
      <c r="AQ109" s="245">
        <v>8</v>
      </c>
      <c r="AR109" s="300"/>
      <c r="AS109" s="301"/>
      <c r="AT109" s="302">
        <v>4</v>
      </c>
      <c r="AU109" s="180">
        <f>AT109*36</f>
        <v>144</v>
      </c>
      <c r="AV109" s="201"/>
      <c r="AW109" s="49"/>
      <c r="AX109" s="42"/>
      <c r="AY109" s="42"/>
      <c r="AZ109" s="83"/>
      <c r="BA109" s="60"/>
      <c r="BB109" s="42"/>
      <c r="BC109" s="627"/>
      <c r="BD109" s="628"/>
      <c r="BE109" s="118"/>
      <c r="BF109" s="80"/>
      <c r="BG109" s="42"/>
      <c r="BH109" s="42"/>
      <c r="BI109" s="42"/>
      <c r="BJ109" s="42"/>
      <c r="BK109" s="42"/>
      <c r="BL109" s="42"/>
      <c r="BM109" s="88">
        <v>4</v>
      </c>
      <c r="BO109" s="130"/>
      <c r="BP109" s="130"/>
      <c r="BQ109" s="130"/>
      <c r="BR109" s="130"/>
      <c r="BS109" s="130"/>
      <c r="BT109" s="130"/>
      <c r="BU109" s="130"/>
      <c r="BV109" s="130">
        <v>4</v>
      </c>
      <c r="BW109" s="132"/>
    </row>
    <row r="110" spans="2:75" s="7" customFormat="1" ht="24" customHeight="1" thickBot="1" thickTop="1">
      <c r="B110" s="625" t="s">
        <v>200</v>
      </c>
      <c r="C110" s="626"/>
      <c r="D110" s="224" t="s">
        <v>229</v>
      </c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7"/>
      <c r="AO110" s="299" t="s">
        <v>200</v>
      </c>
      <c r="AP110" s="245"/>
      <c r="AQ110" s="245"/>
      <c r="AR110" s="300"/>
      <c r="AS110" s="301"/>
      <c r="AT110" s="302" t="s">
        <v>200</v>
      </c>
      <c r="AU110" s="298" t="s">
        <v>200</v>
      </c>
      <c r="AV110" s="201"/>
      <c r="AW110" s="49"/>
      <c r="AX110" s="42"/>
      <c r="AY110" s="42"/>
      <c r="AZ110" s="83"/>
      <c r="BA110" s="60"/>
      <c r="BB110" s="42"/>
      <c r="BC110" s="627"/>
      <c r="BD110" s="628"/>
      <c r="BE110" s="118"/>
      <c r="BF110" s="80"/>
      <c r="BG110" s="42"/>
      <c r="BH110" s="42"/>
      <c r="BI110" s="42"/>
      <c r="BJ110" s="42"/>
      <c r="BK110" s="42"/>
      <c r="BL110" s="42"/>
      <c r="BM110" s="88"/>
      <c r="BO110" s="130"/>
      <c r="BP110" s="130"/>
      <c r="BQ110" s="130"/>
      <c r="BR110" s="130"/>
      <c r="BS110" s="130"/>
      <c r="BT110" s="130"/>
      <c r="BU110" s="130"/>
      <c r="BV110" s="130"/>
      <c r="BW110" s="132"/>
    </row>
    <row r="111" spans="2:75" s="7" customFormat="1" ht="24" customHeight="1" thickBot="1" thickTop="1">
      <c r="B111" s="625">
        <v>52</v>
      </c>
      <c r="C111" s="626"/>
      <c r="D111" s="224" t="s">
        <v>223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7"/>
      <c r="AO111" s="299"/>
      <c r="AP111" s="245">
        <v>7</v>
      </c>
      <c r="AQ111" s="245"/>
      <c r="AR111" s="300"/>
      <c r="AS111" s="301"/>
      <c r="AT111" s="302">
        <v>3</v>
      </c>
      <c r="AU111" s="180">
        <f>AT111*36</f>
        <v>108</v>
      </c>
      <c r="AV111" s="201"/>
      <c r="AW111" s="49"/>
      <c r="AX111" s="42"/>
      <c r="AY111" s="42"/>
      <c r="AZ111" s="83"/>
      <c r="BA111" s="60"/>
      <c r="BB111" s="42"/>
      <c r="BC111" s="627"/>
      <c r="BD111" s="628"/>
      <c r="BE111" s="118"/>
      <c r="BF111" s="80"/>
      <c r="BG111" s="42"/>
      <c r="BH111" s="42"/>
      <c r="BI111" s="42"/>
      <c r="BJ111" s="42"/>
      <c r="BK111" s="42"/>
      <c r="BL111" s="42">
        <v>3</v>
      </c>
      <c r="BM111" s="88"/>
      <c r="BO111" s="130"/>
      <c r="BP111" s="130"/>
      <c r="BQ111" s="130"/>
      <c r="BR111" s="130"/>
      <c r="BS111" s="130"/>
      <c r="BT111" s="130"/>
      <c r="BU111" s="130">
        <v>3</v>
      </c>
      <c r="BV111" s="130"/>
      <c r="BW111" s="132"/>
    </row>
    <row r="112" spans="2:75" s="7" customFormat="1" ht="24" customHeight="1" thickBot="1" thickTop="1">
      <c r="B112" s="625" t="s">
        <v>200</v>
      </c>
      <c r="C112" s="626"/>
      <c r="D112" s="222" t="s">
        <v>221</v>
      </c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7"/>
      <c r="AO112" s="299"/>
      <c r="AP112" s="245" t="s">
        <v>200</v>
      </c>
      <c r="AQ112" s="245"/>
      <c r="AR112" s="300"/>
      <c r="AS112" s="301"/>
      <c r="AT112" s="302" t="s">
        <v>200</v>
      </c>
      <c r="AU112" s="298" t="s">
        <v>200</v>
      </c>
      <c r="AV112" s="201"/>
      <c r="AW112" s="49"/>
      <c r="AX112" s="42"/>
      <c r="AY112" s="42"/>
      <c r="AZ112" s="83"/>
      <c r="BA112" s="60"/>
      <c r="BB112" s="42"/>
      <c r="BC112" s="627"/>
      <c r="BD112" s="628"/>
      <c r="BE112" s="118"/>
      <c r="BF112" s="80"/>
      <c r="BG112" s="42"/>
      <c r="BH112" s="42"/>
      <c r="BI112" s="42"/>
      <c r="BJ112" s="42"/>
      <c r="BK112" s="42"/>
      <c r="BL112" s="42"/>
      <c r="BM112" s="88"/>
      <c r="BO112" s="130"/>
      <c r="BP112" s="130"/>
      <c r="BQ112" s="130"/>
      <c r="BR112" s="130"/>
      <c r="BS112" s="130"/>
      <c r="BT112" s="130"/>
      <c r="BU112" s="130"/>
      <c r="BV112" s="130"/>
      <c r="BW112" s="132"/>
    </row>
    <row r="113" spans="2:75" s="7" customFormat="1" ht="24" customHeight="1" thickBot="1" thickTop="1">
      <c r="B113" s="625">
        <v>53</v>
      </c>
      <c r="C113" s="626"/>
      <c r="D113" s="222" t="s">
        <v>217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7"/>
      <c r="AO113" s="299"/>
      <c r="AP113" s="245">
        <v>7</v>
      </c>
      <c r="AQ113" s="245"/>
      <c r="AR113" s="300"/>
      <c r="AS113" s="301"/>
      <c r="AT113" s="302">
        <v>3</v>
      </c>
      <c r="AU113" s="180">
        <f>AT113*36</f>
        <v>108</v>
      </c>
      <c r="AV113" s="201"/>
      <c r="AW113" s="49"/>
      <c r="AX113" s="42"/>
      <c r="AY113" s="42"/>
      <c r="AZ113" s="83"/>
      <c r="BA113" s="60"/>
      <c r="BB113" s="42"/>
      <c r="BC113" s="627"/>
      <c r="BD113" s="628"/>
      <c r="BE113" s="118"/>
      <c r="BF113" s="80"/>
      <c r="BG113" s="42"/>
      <c r="BH113" s="42"/>
      <c r="BI113" s="42"/>
      <c r="BJ113" s="42"/>
      <c r="BK113" s="42"/>
      <c r="BL113" s="42">
        <v>3</v>
      </c>
      <c r="BM113" s="88"/>
      <c r="BO113" s="130"/>
      <c r="BP113" s="130"/>
      <c r="BQ113" s="130"/>
      <c r="BR113" s="130"/>
      <c r="BS113" s="130"/>
      <c r="BT113" s="130"/>
      <c r="BU113" s="130">
        <v>3</v>
      </c>
      <c r="BV113" s="130"/>
      <c r="BW113" s="132"/>
    </row>
    <row r="114" spans="2:75" s="7" customFormat="1" ht="24" customHeight="1" thickBot="1" thickTop="1">
      <c r="B114" s="625" t="s">
        <v>200</v>
      </c>
      <c r="C114" s="626"/>
      <c r="D114" s="224" t="s">
        <v>220</v>
      </c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7"/>
      <c r="AO114" s="299"/>
      <c r="AP114" s="245" t="s">
        <v>200</v>
      </c>
      <c r="AQ114" s="245"/>
      <c r="AR114" s="300"/>
      <c r="AS114" s="301"/>
      <c r="AT114" s="302" t="s">
        <v>200</v>
      </c>
      <c r="AU114" s="298" t="s">
        <v>200</v>
      </c>
      <c r="AV114" s="201"/>
      <c r="AW114" s="49"/>
      <c r="AX114" s="42"/>
      <c r="AY114" s="42"/>
      <c r="AZ114" s="83"/>
      <c r="BA114" s="60"/>
      <c r="BB114" s="42"/>
      <c r="BC114" s="627"/>
      <c r="BD114" s="628"/>
      <c r="BE114" s="118"/>
      <c r="BF114" s="197"/>
      <c r="BG114" s="199"/>
      <c r="BH114" s="199"/>
      <c r="BI114" s="199"/>
      <c r="BJ114" s="199"/>
      <c r="BK114" s="199"/>
      <c r="BL114" s="199"/>
      <c r="BM114" s="198"/>
      <c r="BO114" s="130"/>
      <c r="BP114" s="130"/>
      <c r="BQ114" s="130"/>
      <c r="BR114" s="130"/>
      <c r="BS114" s="130"/>
      <c r="BT114" s="130"/>
      <c r="BU114" s="130"/>
      <c r="BV114" s="130"/>
      <c r="BW114" s="132"/>
    </row>
    <row r="115" spans="2:75" s="7" customFormat="1" ht="24" customHeight="1" thickBot="1" thickTop="1">
      <c r="B115" s="82"/>
      <c r="C115" s="81"/>
      <c r="D115" s="598" t="s">
        <v>235</v>
      </c>
      <c r="E115" s="599"/>
      <c r="F115" s="599"/>
      <c r="G115" s="599"/>
      <c r="H115" s="599"/>
      <c r="I115" s="599"/>
      <c r="J115" s="599"/>
      <c r="K115" s="599"/>
      <c r="L115" s="599"/>
      <c r="M115" s="599"/>
      <c r="N115" s="599"/>
      <c r="O115" s="599"/>
      <c r="P115" s="599"/>
      <c r="Q115" s="599"/>
      <c r="R115" s="599"/>
      <c r="S115" s="599"/>
      <c r="T115" s="599"/>
      <c r="U115" s="599"/>
      <c r="V115" s="599"/>
      <c r="W115" s="599"/>
      <c r="X115" s="599"/>
      <c r="Y115" s="599"/>
      <c r="Z115" s="599"/>
      <c r="AA115" s="599"/>
      <c r="AB115" s="599"/>
      <c r="AC115" s="599"/>
      <c r="AD115" s="599"/>
      <c r="AE115" s="599"/>
      <c r="AF115" s="599"/>
      <c r="AG115" s="599"/>
      <c r="AH115" s="599"/>
      <c r="AI115" s="599"/>
      <c r="AJ115" s="599"/>
      <c r="AK115" s="599"/>
      <c r="AL115" s="599"/>
      <c r="AM115" s="599"/>
      <c r="AN115" s="600"/>
      <c r="AO115" s="299"/>
      <c r="AP115" s="245"/>
      <c r="AQ115" s="245"/>
      <c r="AR115" s="300"/>
      <c r="AS115" s="301"/>
      <c r="AT115" s="314">
        <f>AT28</f>
        <v>219</v>
      </c>
      <c r="AU115" s="138">
        <f aca="true" t="shared" si="9" ref="AU115:AU123">AT115*36</f>
        <v>7884</v>
      </c>
      <c r="AV115" s="49"/>
      <c r="AW115" s="49"/>
      <c r="AX115" s="42"/>
      <c r="AY115" s="42"/>
      <c r="AZ115" s="83"/>
      <c r="BA115" s="60"/>
      <c r="BB115" s="42"/>
      <c r="BC115" s="83"/>
      <c r="BD115" s="120"/>
      <c r="BE115" s="118"/>
      <c r="BF115" s="335">
        <f aca="true" t="shared" si="10" ref="BF115:BM115">BF28</f>
        <v>30</v>
      </c>
      <c r="BG115" s="335">
        <f t="shared" si="10"/>
        <v>30</v>
      </c>
      <c r="BH115" s="335">
        <f t="shared" si="10"/>
        <v>30</v>
      </c>
      <c r="BI115" s="335">
        <f t="shared" si="10"/>
        <v>27</v>
      </c>
      <c r="BJ115" s="335">
        <f t="shared" si="10"/>
        <v>29</v>
      </c>
      <c r="BK115" s="335">
        <f t="shared" si="10"/>
        <v>28</v>
      </c>
      <c r="BL115" s="335">
        <f t="shared" si="10"/>
        <v>31</v>
      </c>
      <c r="BM115" s="334">
        <f t="shared" si="10"/>
        <v>14</v>
      </c>
      <c r="BO115" s="130"/>
      <c r="BP115" s="130"/>
      <c r="BQ115" s="130"/>
      <c r="BR115" s="130"/>
      <c r="BS115" s="130"/>
      <c r="BT115" s="130"/>
      <c r="BU115" s="130"/>
      <c r="BV115" s="130"/>
      <c r="BW115" s="132"/>
    </row>
    <row r="116" spans="2:75" s="8" customFormat="1" ht="24" customHeight="1" thickBot="1" thickTop="1">
      <c r="B116" s="545" t="s">
        <v>147</v>
      </c>
      <c r="C116" s="618"/>
      <c r="D116" s="134" t="s">
        <v>148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135"/>
      <c r="AO116" s="140"/>
      <c r="AP116" s="63"/>
      <c r="AQ116" s="63"/>
      <c r="AR116" s="117"/>
      <c r="AS116" s="142" t="s">
        <v>203</v>
      </c>
      <c r="AT116" s="74">
        <f>AT117</f>
        <v>12</v>
      </c>
      <c r="AU116" s="138">
        <f t="shared" si="9"/>
        <v>432</v>
      </c>
      <c r="AV116" s="64"/>
      <c r="AW116" s="64"/>
      <c r="AX116" s="63"/>
      <c r="AY116" s="63"/>
      <c r="AZ116" s="137"/>
      <c r="BA116" s="62"/>
      <c r="BB116" s="63"/>
      <c r="BC116" s="619"/>
      <c r="BD116" s="620"/>
      <c r="BE116" s="116"/>
      <c r="BF116" s="292"/>
      <c r="BG116" s="292"/>
      <c r="BH116" s="292"/>
      <c r="BI116" s="292"/>
      <c r="BJ116" s="292"/>
      <c r="BK116" s="292"/>
      <c r="BL116" s="292"/>
      <c r="BM116" s="292"/>
      <c r="BO116" s="131"/>
      <c r="BP116" s="131"/>
      <c r="BQ116" s="131"/>
      <c r="BR116" s="131"/>
      <c r="BS116" s="131"/>
      <c r="BT116" s="131"/>
      <c r="BU116" s="131"/>
      <c r="BV116" s="131"/>
      <c r="BW116" s="133"/>
    </row>
    <row r="117" spans="2:75" s="8" customFormat="1" ht="24" customHeight="1" thickBot="1" thickTop="1">
      <c r="B117" s="74"/>
      <c r="C117" s="116"/>
      <c r="D117" s="134" t="s">
        <v>120</v>
      </c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135"/>
      <c r="AO117" s="140"/>
      <c r="AP117" s="63"/>
      <c r="AQ117" s="63"/>
      <c r="AR117" s="117"/>
      <c r="AS117" s="127" t="s">
        <v>203</v>
      </c>
      <c r="AT117" s="179">
        <f>SUM(AT118:AT120)</f>
        <v>12</v>
      </c>
      <c r="AU117" s="180">
        <f t="shared" si="9"/>
        <v>432</v>
      </c>
      <c r="AV117" s="167"/>
      <c r="AW117" s="167"/>
      <c r="AX117" s="141"/>
      <c r="AY117" s="141"/>
      <c r="AZ117" s="125"/>
      <c r="BA117" s="168"/>
      <c r="BB117" s="141"/>
      <c r="BC117" s="621"/>
      <c r="BD117" s="622"/>
      <c r="BE117" s="116"/>
      <c r="BF117" s="278"/>
      <c r="BG117" s="131"/>
      <c r="BH117" s="131"/>
      <c r="BI117" s="284"/>
      <c r="BJ117" s="131"/>
      <c r="BK117" s="131"/>
      <c r="BL117" s="131"/>
      <c r="BM117" s="279"/>
      <c r="BO117" s="131"/>
      <c r="BP117" s="131"/>
      <c r="BQ117" s="131"/>
      <c r="BR117" s="131"/>
      <c r="BS117" s="131"/>
      <c r="BT117" s="131"/>
      <c r="BU117" s="131"/>
      <c r="BV117" s="131"/>
      <c r="BW117" s="133"/>
    </row>
    <row r="118" spans="2:75" s="8" customFormat="1" ht="24" customHeight="1" thickBot="1" thickTop="1">
      <c r="B118" s="74"/>
      <c r="C118" s="116"/>
      <c r="D118" s="458" t="s">
        <v>285</v>
      </c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  <c r="P118" s="458"/>
      <c r="Q118" s="458"/>
      <c r="R118" s="458"/>
      <c r="S118" s="458"/>
      <c r="T118" s="458"/>
      <c r="U118" s="458"/>
      <c r="V118" s="458"/>
      <c r="W118" s="458"/>
      <c r="X118" s="458"/>
      <c r="Y118" s="458"/>
      <c r="Z118" s="458"/>
      <c r="AA118" s="458"/>
      <c r="AB118" s="458"/>
      <c r="AC118" s="458"/>
      <c r="AD118" s="458"/>
      <c r="AE118" s="458"/>
      <c r="AF118" s="458"/>
      <c r="AG118" s="458"/>
      <c r="AH118" s="458"/>
      <c r="AI118" s="458"/>
      <c r="AJ118" s="458"/>
      <c r="AK118" s="458"/>
      <c r="AL118" s="458"/>
      <c r="AM118" s="458"/>
      <c r="AN118" s="458"/>
      <c r="AO118" s="140"/>
      <c r="AP118" s="63"/>
      <c r="AQ118" s="63"/>
      <c r="AR118" s="117"/>
      <c r="AS118" s="127"/>
      <c r="AT118" s="179">
        <f>SUM(BF118:BM118)</f>
        <v>3</v>
      </c>
      <c r="AU118" s="180">
        <f t="shared" si="9"/>
        <v>108</v>
      </c>
      <c r="AV118" s="167"/>
      <c r="AW118" s="167"/>
      <c r="AX118" s="141"/>
      <c r="AY118" s="141"/>
      <c r="AZ118" s="125"/>
      <c r="BA118" s="168"/>
      <c r="BB118" s="141"/>
      <c r="BC118" s="125"/>
      <c r="BD118" s="121"/>
      <c r="BE118" s="116"/>
      <c r="BF118" s="278"/>
      <c r="BG118" s="131"/>
      <c r="BH118" s="131"/>
      <c r="BI118" s="336">
        <v>3</v>
      </c>
      <c r="BJ118" s="336"/>
      <c r="BK118" s="336"/>
      <c r="BL118" s="336"/>
      <c r="BM118" s="337"/>
      <c r="BO118" s="131"/>
      <c r="BP118" s="131"/>
      <c r="BQ118" s="131"/>
      <c r="BR118" s="131"/>
      <c r="BS118" s="131"/>
      <c r="BT118" s="131"/>
      <c r="BU118" s="131"/>
      <c r="BV118" s="131"/>
      <c r="BW118" s="133"/>
    </row>
    <row r="119" spans="2:75" s="8" customFormat="1" ht="24" customHeight="1" thickBot="1" thickTop="1">
      <c r="B119" s="74"/>
      <c r="C119" s="116"/>
      <c r="D119" s="458" t="s">
        <v>286</v>
      </c>
      <c r="E119" s="458"/>
      <c r="F119" s="458"/>
      <c r="G119" s="458"/>
      <c r="H119" s="458"/>
      <c r="I119" s="458"/>
      <c r="J119" s="458"/>
      <c r="K119" s="458"/>
      <c r="L119" s="458"/>
      <c r="M119" s="458"/>
      <c r="N119" s="458"/>
      <c r="O119" s="458"/>
      <c r="P119" s="458"/>
      <c r="Q119" s="458"/>
      <c r="R119" s="458"/>
      <c r="S119" s="458"/>
      <c r="T119" s="458"/>
      <c r="U119" s="458"/>
      <c r="V119" s="458"/>
      <c r="W119" s="458"/>
      <c r="X119" s="458"/>
      <c r="Y119" s="458"/>
      <c r="Z119" s="458"/>
      <c r="AA119" s="458"/>
      <c r="AB119" s="458"/>
      <c r="AC119" s="458"/>
      <c r="AD119" s="458"/>
      <c r="AE119" s="458"/>
      <c r="AF119" s="458"/>
      <c r="AG119" s="458"/>
      <c r="AH119" s="458"/>
      <c r="AI119" s="458"/>
      <c r="AJ119" s="458"/>
      <c r="AK119" s="458"/>
      <c r="AL119" s="458"/>
      <c r="AM119" s="458"/>
      <c r="AN119" s="458"/>
      <c r="AO119" s="140"/>
      <c r="AP119" s="63"/>
      <c r="AQ119" s="63"/>
      <c r="AR119" s="117"/>
      <c r="AS119" s="127"/>
      <c r="AT119" s="179">
        <f>SUM(BF119:BM119)</f>
        <v>3</v>
      </c>
      <c r="AU119" s="180">
        <f t="shared" si="9"/>
        <v>108</v>
      </c>
      <c r="AV119" s="167"/>
      <c r="AW119" s="167"/>
      <c r="AX119" s="141"/>
      <c r="AY119" s="141"/>
      <c r="AZ119" s="125"/>
      <c r="BA119" s="168"/>
      <c r="BB119" s="141"/>
      <c r="BC119" s="125"/>
      <c r="BD119" s="121"/>
      <c r="BE119" s="116"/>
      <c r="BF119" s="278"/>
      <c r="BG119" s="131"/>
      <c r="BH119" s="131"/>
      <c r="BI119" s="336"/>
      <c r="BJ119" s="336"/>
      <c r="BK119" s="336">
        <v>3</v>
      </c>
      <c r="BL119" s="336"/>
      <c r="BM119" s="337"/>
      <c r="BO119" s="131"/>
      <c r="BP119" s="131"/>
      <c r="BQ119" s="131"/>
      <c r="BR119" s="131"/>
      <c r="BS119" s="131"/>
      <c r="BT119" s="131"/>
      <c r="BU119" s="131"/>
      <c r="BV119" s="131"/>
      <c r="BW119" s="133"/>
    </row>
    <row r="120" spans="2:75" s="8" customFormat="1" ht="24" customHeight="1" thickBot="1" thickTop="1">
      <c r="B120" s="74"/>
      <c r="C120" s="116"/>
      <c r="D120" s="458" t="s">
        <v>284</v>
      </c>
      <c r="E120" s="458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458"/>
      <c r="AA120" s="458"/>
      <c r="AB120" s="458"/>
      <c r="AC120" s="458"/>
      <c r="AD120" s="458"/>
      <c r="AE120" s="458"/>
      <c r="AF120" s="458"/>
      <c r="AG120" s="458"/>
      <c r="AH120" s="458"/>
      <c r="AI120" s="458"/>
      <c r="AJ120" s="458"/>
      <c r="AK120" s="458"/>
      <c r="AL120" s="458"/>
      <c r="AM120" s="458"/>
      <c r="AN120" s="458"/>
      <c r="AO120" s="140"/>
      <c r="AP120" s="63"/>
      <c r="AQ120" s="63"/>
      <c r="AR120" s="117"/>
      <c r="AS120" s="142"/>
      <c r="AT120" s="179">
        <f>SUM(BF120:BM120)</f>
        <v>6</v>
      </c>
      <c r="AU120" s="180">
        <f t="shared" si="9"/>
        <v>216</v>
      </c>
      <c r="AV120" s="64"/>
      <c r="AW120" s="64"/>
      <c r="AX120" s="63"/>
      <c r="AY120" s="63"/>
      <c r="AZ120" s="137"/>
      <c r="BA120" s="62"/>
      <c r="BB120" s="63"/>
      <c r="BC120" s="137"/>
      <c r="BD120" s="151"/>
      <c r="BE120" s="116"/>
      <c r="BF120" s="285"/>
      <c r="BG120" s="286"/>
      <c r="BH120" s="286"/>
      <c r="BI120" s="338"/>
      <c r="BJ120" s="339"/>
      <c r="BK120" s="338"/>
      <c r="BL120" s="339"/>
      <c r="BM120" s="340">
        <v>6</v>
      </c>
      <c r="BO120" s="131"/>
      <c r="BP120" s="131"/>
      <c r="BQ120" s="131"/>
      <c r="BR120" s="131">
        <v>3</v>
      </c>
      <c r="BS120" s="131"/>
      <c r="BT120" s="131">
        <v>3</v>
      </c>
      <c r="BU120" s="131"/>
      <c r="BV120" s="131">
        <v>6</v>
      </c>
      <c r="BW120" s="133"/>
    </row>
    <row r="121" spans="2:75" s="8" customFormat="1" ht="24" customHeight="1" thickBot="1" thickTop="1">
      <c r="B121" s="545" t="s">
        <v>149</v>
      </c>
      <c r="C121" s="618"/>
      <c r="D121" s="134" t="s">
        <v>140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135"/>
      <c r="AO121" s="140"/>
      <c r="AP121" s="63"/>
      <c r="AQ121" s="63"/>
      <c r="AR121" s="117"/>
      <c r="AS121" s="139" t="s">
        <v>150</v>
      </c>
      <c r="AT121" s="74">
        <f>AT122</f>
        <v>9</v>
      </c>
      <c r="AU121" s="138">
        <f t="shared" si="9"/>
        <v>324</v>
      </c>
      <c r="AV121" s="64"/>
      <c r="AW121" s="64"/>
      <c r="AX121" s="63"/>
      <c r="AY121" s="63"/>
      <c r="AZ121" s="137"/>
      <c r="BA121" s="62"/>
      <c r="BB121" s="63"/>
      <c r="BC121" s="619"/>
      <c r="BD121" s="620"/>
      <c r="BE121" s="116"/>
      <c r="BF121" s="280"/>
      <c r="BG121" s="281"/>
      <c r="BH121" s="282"/>
      <c r="BI121" s="283"/>
      <c r="BJ121" s="280"/>
      <c r="BK121" s="281"/>
      <c r="BL121" s="263"/>
      <c r="BM121" s="281"/>
      <c r="BO121" s="131"/>
      <c r="BP121" s="131"/>
      <c r="BQ121" s="131"/>
      <c r="BR121" s="131"/>
      <c r="BS121" s="131"/>
      <c r="BT121" s="131"/>
      <c r="BU121" s="131"/>
      <c r="BV121" s="131">
        <v>9</v>
      </c>
      <c r="BW121" s="133">
        <f>SUM(BO121:BV121)</f>
        <v>9</v>
      </c>
    </row>
    <row r="122" spans="2:75" s="8" customFormat="1" ht="24" customHeight="1" thickBot="1" thickTop="1">
      <c r="B122" s="74"/>
      <c r="C122" s="116"/>
      <c r="D122" s="264" t="s">
        <v>103</v>
      </c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140"/>
      <c r="AP122" s="63"/>
      <c r="AQ122" s="63"/>
      <c r="AR122" s="117"/>
      <c r="AS122" s="181" t="s">
        <v>150</v>
      </c>
      <c r="AT122" s="179">
        <f>SUM(AT123:AT124)</f>
        <v>9</v>
      </c>
      <c r="AU122" s="180">
        <f t="shared" si="9"/>
        <v>324</v>
      </c>
      <c r="AV122" s="167"/>
      <c r="AW122" s="167"/>
      <c r="AX122" s="141"/>
      <c r="AY122" s="141"/>
      <c r="AZ122" s="125"/>
      <c r="BA122" s="168"/>
      <c r="BB122" s="141"/>
      <c r="BC122" s="621"/>
      <c r="BD122" s="622"/>
      <c r="BE122" s="116"/>
      <c r="BF122" s="140"/>
      <c r="BG122" s="166"/>
      <c r="BH122" s="167"/>
      <c r="BI122" s="168"/>
      <c r="BJ122" s="140"/>
      <c r="BK122" s="166"/>
      <c r="BL122" s="110"/>
      <c r="BM122" s="279"/>
      <c r="BO122" s="131"/>
      <c r="BP122" s="131"/>
      <c r="BQ122" s="131"/>
      <c r="BR122" s="131"/>
      <c r="BS122" s="131"/>
      <c r="BT122" s="131"/>
      <c r="BU122" s="131"/>
      <c r="BV122" s="131"/>
      <c r="BW122" s="133"/>
    </row>
    <row r="123" spans="2:75" s="8" customFormat="1" ht="24" customHeight="1" thickBot="1" thickTop="1">
      <c r="B123" s="74"/>
      <c r="C123" s="116"/>
      <c r="D123" s="458" t="s">
        <v>121</v>
      </c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  <c r="AA123" s="458"/>
      <c r="AB123" s="458"/>
      <c r="AC123" s="458"/>
      <c r="AD123" s="458"/>
      <c r="AE123" s="458"/>
      <c r="AF123" s="458"/>
      <c r="AG123" s="458"/>
      <c r="AH123" s="458"/>
      <c r="AI123" s="458"/>
      <c r="AJ123" s="458"/>
      <c r="AK123" s="458"/>
      <c r="AL123" s="458"/>
      <c r="AM123" s="458"/>
      <c r="AN123" s="458"/>
      <c r="AO123" s="167"/>
      <c r="AP123" s="63"/>
      <c r="AQ123" s="63"/>
      <c r="AR123" s="117"/>
      <c r="AS123" s="167"/>
      <c r="AT123" s="179">
        <f>SUM(BF123:BM123)</f>
        <v>6</v>
      </c>
      <c r="AU123" s="180">
        <f t="shared" si="9"/>
        <v>216</v>
      </c>
      <c r="AV123" s="167"/>
      <c r="AW123" s="167"/>
      <c r="AX123" s="167"/>
      <c r="AY123" s="167"/>
      <c r="AZ123" s="167"/>
      <c r="BA123" s="167"/>
      <c r="BB123" s="167"/>
      <c r="BC123" s="621"/>
      <c r="BD123" s="622"/>
      <c r="BE123" s="179"/>
      <c r="BF123" s="140"/>
      <c r="BG123" s="167"/>
      <c r="BH123" s="167"/>
      <c r="BI123" s="167"/>
      <c r="BJ123" s="167"/>
      <c r="BK123" s="167"/>
      <c r="BL123" s="167"/>
      <c r="BM123" s="337">
        <v>6</v>
      </c>
      <c r="BO123" s="131"/>
      <c r="BP123" s="131"/>
      <c r="BQ123" s="131"/>
      <c r="BR123" s="131"/>
      <c r="BS123" s="131"/>
      <c r="BT123" s="131"/>
      <c r="BU123" s="131"/>
      <c r="BV123" s="131"/>
      <c r="BW123" s="133"/>
    </row>
    <row r="124" spans="2:75" s="8" customFormat="1" ht="24" customHeight="1" thickBot="1" thickTop="1">
      <c r="B124" s="273"/>
      <c r="C124" s="274"/>
      <c r="D124" s="623" t="s">
        <v>167</v>
      </c>
      <c r="E124" s="623"/>
      <c r="F124" s="623"/>
      <c r="G124" s="623"/>
      <c r="H124" s="623"/>
      <c r="I124" s="623"/>
      <c r="J124" s="623"/>
      <c r="K124" s="623"/>
      <c r="L124" s="623"/>
      <c r="M124" s="623"/>
      <c r="N124" s="623"/>
      <c r="O124" s="623"/>
      <c r="P124" s="623"/>
      <c r="Q124" s="623"/>
      <c r="R124" s="458"/>
      <c r="S124" s="458"/>
      <c r="T124" s="458"/>
      <c r="U124" s="458"/>
      <c r="V124" s="458"/>
      <c r="W124" s="458"/>
      <c r="X124" s="458"/>
      <c r="Y124" s="458"/>
      <c r="Z124" s="458"/>
      <c r="AA124" s="458"/>
      <c r="AB124" s="458"/>
      <c r="AC124" s="458"/>
      <c r="AD124" s="458"/>
      <c r="AE124" s="458"/>
      <c r="AF124" s="458"/>
      <c r="AG124" s="458"/>
      <c r="AH124" s="458"/>
      <c r="AI124" s="458"/>
      <c r="AJ124" s="458"/>
      <c r="AK124" s="458"/>
      <c r="AL124" s="458"/>
      <c r="AM124" s="458"/>
      <c r="AN124" s="458"/>
      <c r="AO124" s="64"/>
      <c r="AP124" s="63"/>
      <c r="AQ124" s="63"/>
      <c r="AR124" s="146"/>
      <c r="AS124" s="181"/>
      <c r="AT124" s="179">
        <f>SUM(BF124:BM124)</f>
        <v>3</v>
      </c>
      <c r="AU124" s="180">
        <f>AT124*36</f>
        <v>108</v>
      </c>
      <c r="AV124" s="64"/>
      <c r="AW124" s="110"/>
      <c r="AX124" s="168"/>
      <c r="AY124" s="141"/>
      <c r="AZ124" s="127"/>
      <c r="BA124" s="168"/>
      <c r="BB124" s="141"/>
      <c r="BC124" s="621"/>
      <c r="BD124" s="622"/>
      <c r="BE124" s="277"/>
      <c r="BF124" s="179"/>
      <c r="BG124" s="166"/>
      <c r="BH124" s="110"/>
      <c r="BI124" s="168"/>
      <c r="BJ124" s="179"/>
      <c r="BK124" s="166"/>
      <c r="BL124" s="110"/>
      <c r="BM124" s="340">
        <v>3</v>
      </c>
      <c r="BO124" s="131">
        <f aca="true" t="shared" si="11" ref="BO124:BV124">SUM(BO29,BO120,BO121)</f>
        <v>30</v>
      </c>
      <c r="BP124" s="131">
        <f t="shared" si="11"/>
        <v>30</v>
      </c>
      <c r="BQ124" s="131">
        <f t="shared" si="11"/>
        <v>30</v>
      </c>
      <c r="BR124" s="131">
        <f t="shared" si="11"/>
        <v>30</v>
      </c>
      <c r="BS124" s="131">
        <f t="shared" si="11"/>
        <v>29</v>
      </c>
      <c r="BT124" s="131">
        <f t="shared" si="11"/>
        <v>31</v>
      </c>
      <c r="BU124" s="131">
        <f t="shared" si="11"/>
        <v>31</v>
      </c>
      <c r="BV124" s="131">
        <f t="shared" si="11"/>
        <v>29</v>
      </c>
      <c r="BW124" s="144">
        <v>240</v>
      </c>
    </row>
    <row r="125" spans="2:75" s="8" customFormat="1" ht="24" customHeight="1" thickBot="1" thickTop="1">
      <c r="B125" s="632" t="s">
        <v>82</v>
      </c>
      <c r="C125" s="633"/>
      <c r="D125" s="633"/>
      <c r="E125" s="633"/>
      <c r="F125" s="633"/>
      <c r="G125" s="633"/>
      <c r="H125" s="633"/>
      <c r="I125" s="633"/>
      <c r="J125" s="633"/>
      <c r="K125" s="633"/>
      <c r="L125" s="633"/>
      <c r="M125" s="633"/>
      <c r="N125" s="633"/>
      <c r="O125" s="633"/>
      <c r="P125" s="633"/>
      <c r="Q125" s="634"/>
      <c r="R125" s="624" t="s">
        <v>234</v>
      </c>
      <c r="S125" s="624"/>
      <c r="T125" s="624"/>
      <c r="U125" s="624"/>
      <c r="V125" s="624"/>
      <c r="W125" s="624"/>
      <c r="X125" s="624"/>
      <c r="Y125" s="624"/>
      <c r="Z125" s="624"/>
      <c r="AA125" s="624"/>
      <c r="AB125" s="624"/>
      <c r="AC125" s="624"/>
      <c r="AD125" s="624"/>
      <c r="AE125" s="624"/>
      <c r="AF125" s="624"/>
      <c r="AG125" s="624"/>
      <c r="AH125" s="624"/>
      <c r="AI125" s="624"/>
      <c r="AJ125" s="624"/>
      <c r="AK125" s="624"/>
      <c r="AL125" s="624"/>
      <c r="AM125" s="624"/>
      <c r="AN125" s="624"/>
      <c r="AO125" s="138">
        <f>AU128</f>
        <v>29</v>
      </c>
      <c r="AP125" s="138">
        <f>AU129</f>
        <v>39</v>
      </c>
      <c r="AQ125" s="138">
        <f>AU127</f>
        <v>6</v>
      </c>
      <c r="AR125" s="332"/>
      <c r="AS125" s="117">
        <v>240</v>
      </c>
      <c r="AT125" s="74">
        <f>AT121+AT116+AT115</f>
        <v>240</v>
      </c>
      <c r="AU125" s="178">
        <f>AT125*36</f>
        <v>8640</v>
      </c>
      <c r="AV125" s="74"/>
      <c r="AW125" s="62"/>
      <c r="AX125" s="62"/>
      <c r="AY125" s="63"/>
      <c r="AZ125" s="116"/>
      <c r="BA125" s="62"/>
      <c r="BB125" s="63"/>
      <c r="BC125" s="116"/>
      <c r="BD125" s="116"/>
      <c r="BE125" s="65"/>
      <c r="BF125" s="74">
        <f aca="true" t="shared" si="12" ref="BF125:BM125">SUM(BF115:BF124)</f>
        <v>30</v>
      </c>
      <c r="BG125" s="74">
        <f t="shared" si="12"/>
        <v>30</v>
      </c>
      <c r="BH125" s="74">
        <f t="shared" si="12"/>
        <v>30</v>
      </c>
      <c r="BI125" s="74">
        <f t="shared" si="12"/>
        <v>30</v>
      </c>
      <c r="BJ125" s="74">
        <f t="shared" si="12"/>
        <v>29</v>
      </c>
      <c r="BK125" s="74">
        <f t="shared" si="12"/>
        <v>31</v>
      </c>
      <c r="BL125" s="74">
        <f t="shared" si="12"/>
        <v>31</v>
      </c>
      <c r="BM125" s="74">
        <f t="shared" si="12"/>
        <v>29</v>
      </c>
      <c r="BO125" s="133"/>
      <c r="BP125" s="133"/>
      <c r="BQ125" s="133"/>
      <c r="BR125" s="133"/>
      <c r="BS125" s="133"/>
      <c r="BT125" s="133"/>
      <c r="BU125" s="133"/>
      <c r="BV125" s="133"/>
      <c r="BW125" s="144"/>
    </row>
    <row r="126" spans="2:75" s="8" customFormat="1" ht="37.5" customHeight="1" thickBot="1" thickTop="1">
      <c r="B126" s="635"/>
      <c r="C126" s="636"/>
      <c r="D126" s="636"/>
      <c r="E126" s="636"/>
      <c r="F126" s="636"/>
      <c r="G126" s="636"/>
      <c r="H126" s="636"/>
      <c r="I126" s="636"/>
      <c r="J126" s="636"/>
      <c r="K126" s="636"/>
      <c r="L126" s="636"/>
      <c r="M126" s="636"/>
      <c r="N126" s="636"/>
      <c r="O126" s="636"/>
      <c r="P126" s="636"/>
      <c r="Q126" s="637"/>
      <c r="R126" s="601" t="s">
        <v>127</v>
      </c>
      <c r="S126" s="601"/>
      <c r="T126" s="601"/>
      <c r="U126" s="601"/>
      <c r="V126" s="601"/>
      <c r="W126" s="601"/>
      <c r="X126" s="601"/>
      <c r="Y126" s="601"/>
      <c r="Z126" s="601"/>
      <c r="AA126" s="601"/>
      <c r="AB126" s="601"/>
      <c r="AC126" s="601"/>
      <c r="AD126" s="601"/>
      <c r="AE126" s="601"/>
      <c r="AF126" s="601"/>
      <c r="AG126" s="601"/>
      <c r="AH126" s="601"/>
      <c r="AI126" s="601"/>
      <c r="AJ126" s="601"/>
      <c r="AK126" s="601"/>
      <c r="AL126" s="601"/>
      <c r="AM126" s="601"/>
      <c r="AN126" s="601"/>
      <c r="AO126" s="602"/>
      <c r="AP126" s="602"/>
      <c r="AQ126" s="602"/>
      <c r="AR126" s="602"/>
      <c r="AS126" s="602"/>
      <c r="AT126" s="603"/>
      <c r="AU126" s="138">
        <f>SUM(BF126:BM126)</f>
        <v>240</v>
      </c>
      <c r="AV126" s="604"/>
      <c r="AW126" s="605"/>
      <c r="AX126" s="605"/>
      <c r="AY126" s="605"/>
      <c r="AZ126" s="605"/>
      <c r="BA126" s="605"/>
      <c r="BB126" s="605"/>
      <c r="BC126" s="605"/>
      <c r="BD126" s="605"/>
      <c r="BE126" s="606"/>
      <c r="BF126" s="674">
        <f>SUM(BF125:BG125)</f>
        <v>60</v>
      </c>
      <c r="BG126" s="675"/>
      <c r="BH126" s="674">
        <f>SUM(BH125:BI125)</f>
        <v>60</v>
      </c>
      <c r="BI126" s="675"/>
      <c r="BJ126" s="674">
        <f>SUM(BJ125:BK125)</f>
        <v>60</v>
      </c>
      <c r="BK126" s="675"/>
      <c r="BL126" s="674">
        <f>SUM(BL125:BM125)</f>
        <v>60</v>
      </c>
      <c r="BM126" s="675"/>
      <c r="BO126" s="31"/>
      <c r="BP126" s="31"/>
      <c r="BQ126" s="31"/>
      <c r="BR126" s="31"/>
      <c r="BS126" s="31"/>
      <c r="BT126" s="31"/>
      <c r="BU126" s="31"/>
      <c r="BV126" s="31"/>
      <c r="BW126" s="226">
        <f>SUM(BO124:BV124)</f>
        <v>240</v>
      </c>
    </row>
    <row r="127" spans="2:75" s="8" customFormat="1" ht="42.75" customHeight="1" thickTop="1">
      <c r="B127" s="528" t="s">
        <v>246</v>
      </c>
      <c r="C127" s="638"/>
      <c r="D127" s="638"/>
      <c r="E127" s="638"/>
      <c r="F127" s="638"/>
      <c r="G127" s="638"/>
      <c r="H127" s="638"/>
      <c r="I127" s="638"/>
      <c r="J127" s="638"/>
      <c r="K127" s="638"/>
      <c r="L127" s="638"/>
      <c r="M127" s="638"/>
      <c r="N127" s="638"/>
      <c r="O127" s="639"/>
      <c r="P127" s="275" t="s">
        <v>110</v>
      </c>
      <c r="Q127" s="276" t="s">
        <v>111</v>
      </c>
      <c r="R127" s="629" t="s">
        <v>128</v>
      </c>
      <c r="S127" s="630"/>
      <c r="T127" s="630"/>
      <c r="U127" s="630"/>
      <c r="V127" s="630"/>
      <c r="W127" s="630"/>
      <c r="X127" s="630"/>
      <c r="Y127" s="630"/>
      <c r="Z127" s="630"/>
      <c r="AA127" s="630"/>
      <c r="AB127" s="630"/>
      <c r="AC127" s="630"/>
      <c r="AD127" s="630"/>
      <c r="AE127" s="630"/>
      <c r="AF127" s="630"/>
      <c r="AG127" s="630"/>
      <c r="AH127" s="630"/>
      <c r="AI127" s="630"/>
      <c r="AJ127" s="630"/>
      <c r="AK127" s="630"/>
      <c r="AL127" s="630"/>
      <c r="AM127" s="630"/>
      <c r="AN127" s="630"/>
      <c r="AO127" s="630"/>
      <c r="AP127" s="630"/>
      <c r="AQ127" s="630"/>
      <c r="AR127" s="630"/>
      <c r="AS127" s="630"/>
      <c r="AT127" s="631"/>
      <c r="AU127" s="250">
        <f>SUM(BF127:BM127)</f>
        <v>6</v>
      </c>
      <c r="AV127" s="607"/>
      <c r="AW127" s="608"/>
      <c r="AX127" s="608"/>
      <c r="AY127" s="608"/>
      <c r="AZ127" s="608"/>
      <c r="BA127" s="608"/>
      <c r="BB127" s="608"/>
      <c r="BC127" s="608"/>
      <c r="BD127" s="608"/>
      <c r="BE127" s="609"/>
      <c r="BF127" s="123"/>
      <c r="BG127" s="124"/>
      <c r="BH127" s="122"/>
      <c r="BI127" s="126"/>
      <c r="BJ127" s="123">
        <v>2</v>
      </c>
      <c r="BK127" s="124">
        <v>1</v>
      </c>
      <c r="BL127" s="128">
        <v>1</v>
      </c>
      <c r="BM127" s="124">
        <v>2</v>
      </c>
      <c r="BO127" s="30"/>
      <c r="BP127" s="30"/>
      <c r="BQ127" s="30"/>
      <c r="BR127" s="30"/>
      <c r="BS127" s="30"/>
      <c r="BT127" s="30"/>
      <c r="BU127" s="30"/>
      <c r="BV127" s="30"/>
      <c r="BW127" s="32"/>
    </row>
    <row r="128" spans="2:75" s="8" customFormat="1" ht="24" customHeight="1">
      <c r="B128" s="252" t="s">
        <v>204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212"/>
      <c r="P128" s="42">
        <v>3</v>
      </c>
      <c r="Q128" s="81">
        <v>108</v>
      </c>
      <c r="R128" s="612" t="s">
        <v>129</v>
      </c>
      <c r="S128" s="613"/>
      <c r="T128" s="613"/>
      <c r="U128" s="613"/>
      <c r="V128" s="613"/>
      <c r="W128" s="613"/>
      <c r="X128" s="613"/>
      <c r="Y128" s="613"/>
      <c r="Z128" s="613"/>
      <c r="AA128" s="613"/>
      <c r="AB128" s="613"/>
      <c r="AC128" s="613"/>
      <c r="AD128" s="613"/>
      <c r="AE128" s="613"/>
      <c r="AF128" s="613"/>
      <c r="AG128" s="613"/>
      <c r="AH128" s="613"/>
      <c r="AI128" s="613"/>
      <c r="AJ128" s="613"/>
      <c r="AK128" s="613"/>
      <c r="AL128" s="613"/>
      <c r="AM128" s="613"/>
      <c r="AN128" s="613"/>
      <c r="AO128" s="613"/>
      <c r="AP128" s="613"/>
      <c r="AQ128" s="613"/>
      <c r="AR128" s="613"/>
      <c r="AS128" s="613"/>
      <c r="AT128" s="614"/>
      <c r="AU128" s="89">
        <f>SUM(BF128:BM128)</f>
        <v>29</v>
      </c>
      <c r="AV128" s="607"/>
      <c r="AW128" s="608"/>
      <c r="AX128" s="608"/>
      <c r="AY128" s="608"/>
      <c r="AZ128" s="608"/>
      <c r="BA128" s="608"/>
      <c r="BB128" s="608"/>
      <c r="BC128" s="608"/>
      <c r="BD128" s="608"/>
      <c r="BE128" s="609"/>
      <c r="BF128" s="266">
        <v>3</v>
      </c>
      <c r="BG128" s="267">
        <v>4</v>
      </c>
      <c r="BH128" s="120">
        <v>4</v>
      </c>
      <c r="BI128" s="83">
        <v>4</v>
      </c>
      <c r="BJ128" s="266">
        <v>4</v>
      </c>
      <c r="BK128" s="267">
        <v>4</v>
      </c>
      <c r="BL128" s="84">
        <v>4</v>
      </c>
      <c r="BM128" s="267">
        <v>2</v>
      </c>
      <c r="BO128" s="29"/>
      <c r="BP128" s="29"/>
      <c r="BQ128" s="29"/>
      <c r="BR128" s="29"/>
      <c r="BS128" s="29"/>
      <c r="BT128" s="29"/>
      <c r="BU128" s="29"/>
      <c r="BV128" s="29"/>
      <c r="BW128" s="29"/>
    </row>
    <row r="129" spans="2:75" s="9" customFormat="1" ht="24" customHeight="1" thickBot="1">
      <c r="B129" s="252" t="s">
        <v>205</v>
      </c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4"/>
      <c r="P129" s="42">
        <v>3</v>
      </c>
      <c r="Q129" s="81">
        <v>108</v>
      </c>
      <c r="R129" s="615" t="s">
        <v>130</v>
      </c>
      <c r="S129" s="616"/>
      <c r="T129" s="616"/>
      <c r="U129" s="616"/>
      <c r="V129" s="616"/>
      <c r="W129" s="616"/>
      <c r="X129" s="616"/>
      <c r="Y129" s="616"/>
      <c r="Z129" s="616"/>
      <c r="AA129" s="616"/>
      <c r="AB129" s="616"/>
      <c r="AC129" s="616"/>
      <c r="AD129" s="616"/>
      <c r="AE129" s="616"/>
      <c r="AF129" s="616"/>
      <c r="AG129" s="616"/>
      <c r="AH129" s="616"/>
      <c r="AI129" s="616"/>
      <c r="AJ129" s="616"/>
      <c r="AK129" s="616"/>
      <c r="AL129" s="616"/>
      <c r="AM129" s="616"/>
      <c r="AN129" s="616"/>
      <c r="AO129" s="616"/>
      <c r="AP129" s="616"/>
      <c r="AQ129" s="616"/>
      <c r="AR129" s="616"/>
      <c r="AS129" s="616"/>
      <c r="AT129" s="617"/>
      <c r="AU129" s="163">
        <f>SUM(BF129:BM129)</f>
        <v>39</v>
      </c>
      <c r="AV129" s="610"/>
      <c r="AW129" s="601"/>
      <c r="AX129" s="601"/>
      <c r="AY129" s="601"/>
      <c r="AZ129" s="601"/>
      <c r="BA129" s="601"/>
      <c r="BB129" s="601"/>
      <c r="BC129" s="601"/>
      <c r="BD129" s="601"/>
      <c r="BE129" s="611"/>
      <c r="BF129" s="268">
        <v>6</v>
      </c>
      <c r="BG129" s="269">
        <v>6</v>
      </c>
      <c r="BH129" s="270">
        <v>4</v>
      </c>
      <c r="BI129" s="271">
        <v>5</v>
      </c>
      <c r="BJ129" s="268">
        <v>4</v>
      </c>
      <c r="BK129" s="269">
        <v>6</v>
      </c>
      <c r="BL129" s="272">
        <v>6</v>
      </c>
      <c r="BM129" s="269">
        <v>2</v>
      </c>
      <c r="BO129" s="26"/>
      <c r="BP129" s="26"/>
      <c r="BQ129" s="26"/>
      <c r="BR129" s="26"/>
      <c r="BS129" s="26"/>
      <c r="BT129" s="26"/>
      <c r="BU129" s="26"/>
      <c r="BV129" s="26"/>
      <c r="BW129" s="26"/>
    </row>
    <row r="130" spans="2:66" ht="24" customHeight="1" thickTop="1">
      <c r="B130" s="574"/>
      <c r="C130" s="575"/>
      <c r="D130" s="575"/>
      <c r="E130" s="575"/>
      <c r="F130" s="575"/>
      <c r="G130" s="575"/>
      <c r="H130" s="575"/>
      <c r="I130" s="575"/>
      <c r="J130" s="575"/>
      <c r="K130" s="575"/>
      <c r="L130" s="575"/>
      <c r="M130" s="575"/>
      <c r="N130" s="575"/>
      <c r="O130" s="576"/>
      <c r="P130" s="42"/>
      <c r="Q130" s="81"/>
      <c r="R130" s="504" t="s">
        <v>233</v>
      </c>
      <c r="S130" s="505"/>
      <c r="T130" s="505"/>
      <c r="U130" s="505"/>
      <c r="V130" s="505"/>
      <c r="W130" s="505"/>
      <c r="X130" s="505"/>
      <c r="Y130" s="505"/>
      <c r="Z130" s="505"/>
      <c r="AA130" s="505"/>
      <c r="AB130" s="505"/>
      <c r="AC130" s="505"/>
      <c r="AD130" s="505"/>
      <c r="AE130" s="505"/>
      <c r="AF130" s="505"/>
      <c r="AG130" s="505"/>
      <c r="AH130" s="505"/>
      <c r="AI130" s="505"/>
      <c r="AJ130" s="505"/>
      <c r="AK130" s="505"/>
      <c r="AL130" s="505"/>
      <c r="AM130" s="505"/>
      <c r="AN130" s="505"/>
      <c r="AO130" s="505"/>
      <c r="AP130" s="505"/>
      <c r="AQ130" s="505"/>
      <c r="AR130" s="505"/>
      <c r="AS130" s="505"/>
      <c r="AT130" s="506"/>
      <c r="AU130" s="565" t="s">
        <v>231</v>
      </c>
      <c r="AV130" s="566"/>
      <c r="AW130" s="566"/>
      <c r="AX130" s="566"/>
      <c r="AY130" s="566"/>
      <c r="AZ130" s="566"/>
      <c r="BA130" s="566"/>
      <c r="BB130" s="566"/>
      <c r="BC130" s="566"/>
      <c r="BD130" s="566"/>
      <c r="BE130" s="566"/>
      <c r="BF130" s="566"/>
      <c r="BG130" s="566"/>
      <c r="BH130" s="566"/>
      <c r="BI130" s="566"/>
      <c r="BJ130" s="566"/>
      <c r="BK130" s="567"/>
      <c r="BL130" s="164" t="s">
        <v>80</v>
      </c>
      <c r="BM130" s="165" t="s">
        <v>108</v>
      </c>
      <c r="BN130" s="2"/>
    </row>
    <row r="131" spans="2:66" ht="47.25" customHeight="1">
      <c r="B131" s="169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1"/>
      <c r="P131" s="175"/>
      <c r="Q131" s="259"/>
      <c r="R131" s="564" t="s">
        <v>232</v>
      </c>
      <c r="S131" s="564"/>
      <c r="T131" s="564"/>
      <c r="U131" s="564"/>
      <c r="V131" s="564"/>
      <c r="W131" s="564"/>
      <c r="X131" s="564"/>
      <c r="Y131" s="564"/>
      <c r="Z131" s="564"/>
      <c r="AA131" s="564"/>
      <c r="AB131" s="564"/>
      <c r="AC131" s="564"/>
      <c r="AD131" s="564"/>
      <c r="AE131" s="564"/>
      <c r="AF131" s="564"/>
      <c r="AG131" s="564"/>
      <c r="AH131" s="564"/>
      <c r="AI131" s="564"/>
      <c r="AJ131" s="564"/>
      <c r="AK131" s="564"/>
      <c r="AL131" s="564"/>
      <c r="AM131" s="564"/>
      <c r="AN131" s="564"/>
      <c r="AO131" s="564"/>
      <c r="AP131" s="516"/>
      <c r="AQ131" s="260" t="s">
        <v>79</v>
      </c>
      <c r="AR131" s="260" t="s">
        <v>80</v>
      </c>
      <c r="AS131" s="260" t="s">
        <v>110</v>
      </c>
      <c r="AT131" s="260" t="s">
        <v>111</v>
      </c>
      <c r="AU131" s="571" t="s">
        <v>121</v>
      </c>
      <c r="AV131" s="458"/>
      <c r="AW131" s="458"/>
      <c r="AX131" s="458"/>
      <c r="AY131" s="458"/>
      <c r="AZ131" s="458"/>
      <c r="BA131" s="458"/>
      <c r="BB131" s="458"/>
      <c r="BC131" s="458"/>
      <c r="BD131" s="458"/>
      <c r="BE131" s="458"/>
      <c r="BF131" s="458"/>
      <c r="BG131" s="458"/>
      <c r="BH131" s="458"/>
      <c r="BI131" s="458"/>
      <c r="BJ131" s="458"/>
      <c r="BK131" s="459"/>
      <c r="BL131" s="570">
        <v>6</v>
      </c>
      <c r="BM131" s="570">
        <v>9</v>
      </c>
      <c r="BN131" s="2"/>
    </row>
    <row r="132" spans="2:66" ht="27.75" customHeight="1">
      <c r="B132" s="172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4"/>
      <c r="P132" s="176"/>
      <c r="Q132" s="261"/>
      <c r="R132" s="458" t="s">
        <v>285</v>
      </c>
      <c r="S132" s="458"/>
      <c r="T132" s="458"/>
      <c r="U132" s="458"/>
      <c r="V132" s="458"/>
      <c r="W132" s="458"/>
      <c r="X132" s="458"/>
      <c r="Y132" s="458"/>
      <c r="Z132" s="458"/>
      <c r="AA132" s="458"/>
      <c r="AB132" s="458"/>
      <c r="AC132" s="458"/>
      <c r="AD132" s="458"/>
      <c r="AE132" s="458"/>
      <c r="AF132" s="458"/>
      <c r="AG132" s="458"/>
      <c r="AH132" s="458"/>
      <c r="AI132" s="458"/>
      <c r="AJ132" s="458"/>
      <c r="AK132" s="458"/>
      <c r="AL132" s="458"/>
      <c r="AM132" s="458"/>
      <c r="AN132" s="458"/>
      <c r="AO132" s="458"/>
      <c r="AP132" s="459"/>
      <c r="AQ132" s="42">
        <v>4</v>
      </c>
      <c r="AR132" s="42">
        <v>2</v>
      </c>
      <c r="AS132" s="42">
        <v>3</v>
      </c>
      <c r="AT132" s="42">
        <v>108</v>
      </c>
      <c r="AU132" s="571" t="s">
        <v>167</v>
      </c>
      <c r="AV132" s="458"/>
      <c r="AW132" s="458"/>
      <c r="AX132" s="458"/>
      <c r="AY132" s="458"/>
      <c r="AZ132" s="458"/>
      <c r="BA132" s="458"/>
      <c r="BB132" s="458"/>
      <c r="BC132" s="458"/>
      <c r="BD132" s="458"/>
      <c r="BE132" s="458"/>
      <c r="BF132" s="458"/>
      <c r="BG132" s="458"/>
      <c r="BH132" s="458"/>
      <c r="BI132" s="458"/>
      <c r="BJ132" s="458"/>
      <c r="BK132" s="459"/>
      <c r="BL132" s="570"/>
      <c r="BM132" s="570"/>
      <c r="BN132" s="2"/>
    </row>
    <row r="133" spans="2:66" ht="24" customHeight="1">
      <c r="B133" s="172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4"/>
      <c r="P133" s="176"/>
      <c r="Q133" s="261"/>
      <c r="R133" s="458" t="s">
        <v>286</v>
      </c>
      <c r="S133" s="458"/>
      <c r="T133" s="458"/>
      <c r="U133" s="458"/>
      <c r="V133" s="458"/>
      <c r="W133" s="458"/>
      <c r="X133" s="458"/>
      <c r="Y133" s="458"/>
      <c r="Z133" s="458"/>
      <c r="AA133" s="458"/>
      <c r="AB133" s="458"/>
      <c r="AC133" s="458"/>
      <c r="AD133" s="458"/>
      <c r="AE133" s="458"/>
      <c r="AF133" s="458"/>
      <c r="AG133" s="458"/>
      <c r="AH133" s="458"/>
      <c r="AI133" s="458"/>
      <c r="AJ133" s="458"/>
      <c r="AK133" s="458"/>
      <c r="AL133" s="458"/>
      <c r="AM133" s="458"/>
      <c r="AN133" s="458"/>
      <c r="AO133" s="458"/>
      <c r="AP133" s="459"/>
      <c r="AQ133" s="42">
        <v>6</v>
      </c>
      <c r="AR133" s="42">
        <v>2</v>
      </c>
      <c r="AS133" s="42">
        <v>3</v>
      </c>
      <c r="AT133" s="42">
        <v>108</v>
      </c>
      <c r="AU133" s="434"/>
      <c r="AV133" s="434"/>
      <c r="AW133" s="434"/>
      <c r="AX133" s="434"/>
      <c r="AY133" s="434"/>
      <c r="AZ133" s="434"/>
      <c r="BA133" s="434"/>
      <c r="BB133" s="434"/>
      <c r="BC133" s="434"/>
      <c r="BD133" s="434"/>
      <c r="BE133" s="434"/>
      <c r="BF133" s="434"/>
      <c r="BG133" s="434"/>
      <c r="BH133" s="434"/>
      <c r="BI133" s="434"/>
      <c r="BJ133" s="434"/>
      <c r="BK133" s="434"/>
      <c r="BL133" s="177"/>
      <c r="BM133" s="177"/>
      <c r="BN133" s="2"/>
    </row>
    <row r="134" spans="2:66" ht="24" customHeight="1">
      <c r="B134" s="172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4"/>
      <c r="P134" s="176"/>
      <c r="Q134" s="261"/>
      <c r="R134" s="458" t="s">
        <v>284</v>
      </c>
      <c r="S134" s="458"/>
      <c r="T134" s="458"/>
      <c r="U134" s="458"/>
      <c r="V134" s="458"/>
      <c r="W134" s="458"/>
      <c r="X134" s="458"/>
      <c r="Y134" s="458"/>
      <c r="Z134" s="458"/>
      <c r="AA134" s="458"/>
      <c r="AB134" s="458"/>
      <c r="AC134" s="458"/>
      <c r="AD134" s="458"/>
      <c r="AE134" s="458"/>
      <c r="AF134" s="458"/>
      <c r="AG134" s="458"/>
      <c r="AH134" s="458"/>
      <c r="AI134" s="458"/>
      <c r="AJ134" s="458"/>
      <c r="AK134" s="458"/>
      <c r="AL134" s="458"/>
      <c r="AM134" s="458"/>
      <c r="AN134" s="458"/>
      <c r="AO134" s="458"/>
      <c r="AP134" s="459"/>
      <c r="AQ134" s="42">
        <v>8</v>
      </c>
      <c r="AR134" s="42">
        <v>4</v>
      </c>
      <c r="AS134" s="42">
        <v>6</v>
      </c>
      <c r="AT134" s="42">
        <v>216</v>
      </c>
      <c r="AU134" s="434"/>
      <c r="AV134" s="434"/>
      <c r="AW134" s="434"/>
      <c r="AX134" s="434"/>
      <c r="AY134" s="434"/>
      <c r="AZ134" s="434"/>
      <c r="BA134" s="434"/>
      <c r="BB134" s="434"/>
      <c r="BC134" s="434"/>
      <c r="BD134" s="434"/>
      <c r="BE134" s="434"/>
      <c r="BF134" s="434"/>
      <c r="BG134" s="434"/>
      <c r="BH134" s="434"/>
      <c r="BI134" s="434"/>
      <c r="BJ134" s="434"/>
      <c r="BK134" s="434"/>
      <c r="BL134" s="262"/>
      <c r="BM134" s="262"/>
      <c r="BN134" s="2"/>
    </row>
    <row r="135" spans="2:66" ht="24" customHeight="1">
      <c r="B135" s="433" t="s">
        <v>101</v>
      </c>
      <c r="C135" s="433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5">
        <v>6</v>
      </c>
      <c r="Q135" s="45">
        <v>216</v>
      </c>
      <c r="R135" s="316" t="s">
        <v>101</v>
      </c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317"/>
      <c r="AQ135" s="45"/>
      <c r="AR135" s="45">
        <f>SUM(AR132:AR134)</f>
        <v>8</v>
      </c>
      <c r="AS135" s="45">
        <f>SUM(AS132:AS134)</f>
        <v>12</v>
      </c>
      <c r="AT135" s="45">
        <f>SUM(AT132:AT134)</f>
        <v>432</v>
      </c>
      <c r="AU135" s="434"/>
      <c r="AV135" s="434"/>
      <c r="AW135" s="434"/>
      <c r="AX135" s="434"/>
      <c r="AY135" s="434"/>
      <c r="AZ135" s="434"/>
      <c r="BA135" s="434"/>
      <c r="BB135" s="434"/>
      <c r="BC135" s="434"/>
      <c r="BD135" s="434"/>
      <c r="BE135" s="434"/>
      <c r="BF135" s="434"/>
      <c r="BG135" s="434"/>
      <c r="BH135" s="434"/>
      <c r="BI135" s="434"/>
      <c r="BJ135" s="434"/>
      <c r="BK135" s="434"/>
      <c r="BL135" s="262"/>
      <c r="BM135" s="262"/>
      <c r="BN135" s="2"/>
    </row>
    <row r="136" spans="2:71" ht="24" customHeight="1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17"/>
      <c r="O136" s="17"/>
      <c r="P136" s="68"/>
      <c r="Q136" s="68"/>
      <c r="R136" s="77"/>
      <c r="S136" s="77"/>
      <c r="T136" s="77"/>
      <c r="U136" s="77"/>
      <c r="V136" s="77"/>
      <c r="W136" s="77"/>
      <c r="X136" s="77"/>
      <c r="Y136" s="77"/>
      <c r="Z136" s="77"/>
      <c r="AA136" s="93"/>
      <c r="AB136" s="93"/>
      <c r="AC136" s="68"/>
      <c r="AD136" s="68"/>
      <c r="AE136" s="77"/>
      <c r="AF136" s="77"/>
      <c r="AG136" s="77"/>
      <c r="AH136" s="77"/>
      <c r="AI136" s="77"/>
      <c r="AJ136" s="77"/>
      <c r="AK136" s="77"/>
      <c r="AL136" s="77"/>
      <c r="AM136" s="77"/>
      <c r="AN136" s="93"/>
      <c r="AO136" s="93"/>
      <c r="AP136" s="93"/>
      <c r="AQ136" s="93"/>
      <c r="AR136" s="68"/>
      <c r="AS136" s="68"/>
      <c r="AT136" s="68"/>
      <c r="AU136" s="68"/>
      <c r="AV136" s="76"/>
      <c r="AW136" s="77"/>
      <c r="AX136" s="94"/>
      <c r="AY136" s="34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94"/>
      <c r="BK136" s="94"/>
      <c r="BL136" s="77"/>
      <c r="BM136" s="77"/>
      <c r="BN136" s="4"/>
      <c r="BO136" s="2"/>
      <c r="BQ136" s="2"/>
      <c r="BR136" s="2"/>
      <c r="BS136" s="2"/>
    </row>
    <row r="137" spans="2:71" ht="24" customHeight="1">
      <c r="B137" s="12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12"/>
      <c r="BF137" s="12"/>
      <c r="BG137" s="12"/>
      <c r="BH137" s="12"/>
      <c r="BI137" s="12"/>
      <c r="BJ137" s="12"/>
      <c r="BK137" s="12"/>
      <c r="BL137" s="12"/>
      <c r="BM137" s="12"/>
      <c r="BN137" s="6"/>
      <c r="BO137" s="2"/>
      <c r="BQ137" s="2"/>
      <c r="BR137" s="2"/>
      <c r="BS137" s="2"/>
    </row>
    <row r="138" spans="1:70" ht="24" customHeight="1">
      <c r="A138" s="12"/>
      <c r="B138" s="18"/>
      <c r="C138" s="17"/>
      <c r="D138" s="17"/>
      <c r="E138" s="17"/>
      <c r="F138" s="18"/>
      <c r="G138" s="17"/>
      <c r="H138" s="17"/>
      <c r="I138" s="17"/>
      <c r="J138" s="17"/>
      <c r="K138" s="17"/>
      <c r="L138" s="17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251"/>
      <c r="AU138" s="251"/>
      <c r="AV138" s="251"/>
      <c r="AW138" s="251"/>
      <c r="AX138" s="251"/>
      <c r="AY138" s="251"/>
      <c r="AZ138" s="35"/>
      <c r="BA138" s="35"/>
      <c r="BB138" s="35"/>
      <c r="BC138" s="35"/>
      <c r="BD138" s="35"/>
      <c r="BE138" s="35"/>
      <c r="BF138" s="35"/>
      <c r="BG138" s="12"/>
      <c r="BH138" s="12"/>
      <c r="BI138" s="12"/>
      <c r="BJ138" s="12"/>
      <c r="BK138" s="12"/>
      <c r="BL138" s="12"/>
      <c r="BM138" s="12"/>
      <c r="BN138" s="2"/>
      <c r="BP138" s="2"/>
      <c r="BQ138" s="2"/>
      <c r="BR138" s="2"/>
    </row>
    <row r="139" spans="1:70" ht="24" customHeight="1">
      <c r="A139" s="12"/>
      <c r="B139" s="18"/>
      <c r="C139" s="17"/>
      <c r="D139" s="17"/>
      <c r="E139" s="17"/>
      <c r="G139" s="17"/>
      <c r="H139" s="17"/>
      <c r="I139" s="18" t="s">
        <v>280</v>
      </c>
      <c r="J139" s="17"/>
      <c r="K139" s="17"/>
      <c r="L139" s="18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325"/>
      <c r="Y139" s="325"/>
      <c r="Z139" s="325"/>
      <c r="AA139" s="326"/>
      <c r="AB139" s="325"/>
      <c r="AC139" s="326"/>
      <c r="AD139" s="331" t="s">
        <v>281</v>
      </c>
      <c r="AE139" s="23"/>
      <c r="AF139" s="23"/>
      <c r="AG139" s="23"/>
      <c r="AH139" s="23"/>
      <c r="AI139" s="23"/>
      <c r="AJ139" s="18"/>
      <c r="AK139" s="35" t="s">
        <v>274</v>
      </c>
      <c r="AL139" s="12"/>
      <c r="AM139" s="12"/>
      <c r="AN139" s="12"/>
      <c r="AO139" s="12"/>
      <c r="AP139" s="18"/>
      <c r="AQ139" s="18"/>
      <c r="AR139" s="18"/>
      <c r="AS139" s="18"/>
      <c r="AT139" s="251"/>
      <c r="AU139" s="251"/>
      <c r="AV139" s="251"/>
      <c r="AW139" s="251"/>
      <c r="AX139" s="251"/>
      <c r="AY139" s="251"/>
      <c r="AZ139" s="18"/>
      <c r="BA139" s="325"/>
      <c r="BB139" s="325"/>
      <c r="BC139" s="325"/>
      <c r="BD139" s="326"/>
      <c r="BE139" s="325"/>
      <c r="BF139" s="326"/>
      <c r="BG139" s="327" t="s">
        <v>275</v>
      </c>
      <c r="BI139" s="328"/>
      <c r="BJ139" s="328"/>
      <c r="BM139" s="18"/>
      <c r="BN139" s="2"/>
      <c r="BP139" s="2"/>
      <c r="BQ139" s="2"/>
      <c r="BR139" s="2"/>
    </row>
    <row r="140" spans="1:70" ht="24" customHeight="1">
      <c r="A140" s="12"/>
      <c r="B140" s="18"/>
      <c r="C140" s="17"/>
      <c r="D140" s="17"/>
      <c r="E140" s="17"/>
      <c r="F140" s="18"/>
      <c r="G140" s="17"/>
      <c r="H140" s="17"/>
      <c r="I140" s="17"/>
      <c r="J140" s="17"/>
      <c r="K140" s="17"/>
      <c r="L140" s="17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B140" s="23"/>
      <c r="AC140" s="23"/>
      <c r="AD140" s="23"/>
      <c r="AE140" s="23"/>
      <c r="AF140" s="23"/>
      <c r="AG140" s="23"/>
      <c r="AH140" s="23"/>
      <c r="AI140" s="23"/>
      <c r="AJ140" s="18"/>
      <c r="AK140" s="18"/>
      <c r="AL140" s="18"/>
      <c r="AM140" s="18"/>
      <c r="AN140" s="18"/>
      <c r="AO140" s="18"/>
      <c r="AP140" s="35"/>
      <c r="AQ140" s="18"/>
      <c r="AR140" s="18"/>
      <c r="AS140" s="18"/>
      <c r="AT140" s="251"/>
      <c r="AU140" s="251"/>
      <c r="AV140" s="251"/>
      <c r="AW140" s="251"/>
      <c r="AX140" s="251"/>
      <c r="AY140" s="251"/>
      <c r="AZ140" s="18"/>
      <c r="BA140" s="18"/>
      <c r="BB140" s="18"/>
      <c r="BC140" s="18"/>
      <c r="BD140" s="18"/>
      <c r="BE140" s="18"/>
      <c r="BF140" s="39"/>
      <c r="BG140" s="72"/>
      <c r="BH140" s="72"/>
      <c r="BI140" s="72"/>
      <c r="BJ140" s="72"/>
      <c r="BK140" s="23"/>
      <c r="BL140" s="12"/>
      <c r="BM140" s="12"/>
      <c r="BN140" s="2"/>
      <c r="BP140" s="2"/>
      <c r="BQ140" s="2"/>
      <c r="BR140" s="2"/>
    </row>
    <row r="141" spans="1:70" ht="24" customHeight="1">
      <c r="A141" s="12"/>
      <c r="B141" s="35"/>
      <c r="C141" s="12"/>
      <c r="D141" s="12"/>
      <c r="E141" s="12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B141" s="23"/>
      <c r="AC141" s="23"/>
      <c r="AD141" s="23"/>
      <c r="AE141" s="23"/>
      <c r="AF141" s="23"/>
      <c r="AG141" s="23"/>
      <c r="AH141" s="23"/>
      <c r="AI141" s="23"/>
      <c r="AJ141" s="18"/>
      <c r="AK141" s="18"/>
      <c r="AL141" s="18"/>
      <c r="AM141" s="18"/>
      <c r="AN141" s="18"/>
      <c r="AO141" s="18"/>
      <c r="AP141" s="35"/>
      <c r="AQ141" s="18"/>
      <c r="AR141" s="18"/>
      <c r="AS141" s="18"/>
      <c r="AT141" s="251"/>
      <c r="AU141" s="251"/>
      <c r="AV141" s="251"/>
      <c r="AW141" s="251"/>
      <c r="AX141" s="251"/>
      <c r="AY141" s="251"/>
      <c r="AZ141" s="18"/>
      <c r="BA141" s="18"/>
      <c r="BB141" s="18"/>
      <c r="BC141" s="18"/>
      <c r="BD141" s="18"/>
      <c r="BE141" s="72"/>
      <c r="BF141" s="72"/>
      <c r="BG141" s="72"/>
      <c r="BH141" s="24"/>
      <c r="BI141" s="24"/>
      <c r="BJ141" s="24"/>
      <c r="BK141" s="95"/>
      <c r="BL141" s="12"/>
      <c r="BM141" s="12"/>
      <c r="BN141" s="2"/>
      <c r="BP141" s="2"/>
      <c r="BQ141" s="2"/>
      <c r="BR141" s="2"/>
    </row>
    <row r="142" spans="1:70" ht="24" customHeight="1">
      <c r="A142" s="12"/>
      <c r="B142" s="12"/>
      <c r="C142" s="12"/>
      <c r="D142" s="12"/>
      <c r="E142" s="12"/>
      <c r="F142" s="12"/>
      <c r="G142" s="12"/>
      <c r="H142" s="12"/>
      <c r="I142" s="18" t="s">
        <v>282</v>
      </c>
      <c r="J142" s="12"/>
      <c r="K142" s="12"/>
      <c r="L142" s="12"/>
      <c r="M142" s="12"/>
      <c r="N142" s="12"/>
      <c r="O142" s="12"/>
      <c r="P142" s="12"/>
      <c r="Q142" s="12"/>
      <c r="R142" s="35"/>
      <c r="S142" s="35"/>
      <c r="T142" s="18"/>
      <c r="U142" s="18"/>
      <c r="V142" s="72"/>
      <c r="W142" s="18"/>
      <c r="X142" s="325"/>
      <c r="Y142" s="40"/>
      <c r="Z142" s="40"/>
      <c r="AA142" s="326"/>
      <c r="AB142" s="40"/>
      <c r="AC142" s="40"/>
      <c r="AD142" s="39" t="s">
        <v>283</v>
      </c>
      <c r="AE142" s="18"/>
      <c r="AF142" s="72"/>
      <c r="AG142" s="18"/>
      <c r="AH142" s="18"/>
      <c r="AI142" s="18"/>
      <c r="AJ142" s="18"/>
      <c r="AK142" s="18" t="s">
        <v>276</v>
      </c>
      <c r="AL142" s="35"/>
      <c r="AM142" s="35"/>
      <c r="AN142" s="35"/>
      <c r="AO142" s="35"/>
      <c r="AP142" s="35"/>
      <c r="AQ142" s="35"/>
      <c r="AR142" s="35"/>
      <c r="AS142" s="35"/>
      <c r="AT142" s="18"/>
      <c r="AU142" s="18"/>
      <c r="AV142" s="18"/>
      <c r="AW142" s="18"/>
      <c r="AX142" s="18"/>
      <c r="AY142" s="18"/>
      <c r="AZ142" s="18"/>
      <c r="BA142" s="325"/>
      <c r="BB142" s="325"/>
      <c r="BC142" s="325"/>
      <c r="BD142" s="326"/>
      <c r="BE142" s="325"/>
      <c r="BF142" s="326"/>
      <c r="BG142" s="72" t="s">
        <v>277</v>
      </c>
      <c r="BI142" s="72"/>
      <c r="BJ142" s="72"/>
      <c r="BK142" s="23"/>
      <c r="BL142" s="12"/>
      <c r="BM142" s="12"/>
      <c r="BN142" s="2"/>
      <c r="BP142" s="2"/>
      <c r="BQ142" s="2"/>
      <c r="BR142" s="2"/>
    </row>
    <row r="143" spans="1:70" ht="24" customHeight="1">
      <c r="A143" s="12"/>
      <c r="B143" s="12"/>
      <c r="C143" s="12"/>
      <c r="D143" s="12"/>
      <c r="E143" s="12"/>
      <c r="F143" s="12"/>
      <c r="G143" s="12"/>
      <c r="H143" s="12"/>
      <c r="I143" s="18"/>
      <c r="J143" s="12"/>
      <c r="K143" s="12"/>
      <c r="L143" s="18"/>
      <c r="M143" s="12"/>
      <c r="N143" s="12"/>
      <c r="O143" s="12"/>
      <c r="P143" s="12"/>
      <c r="Q143" s="12"/>
      <c r="R143" s="35"/>
      <c r="S143" s="35"/>
      <c r="T143" s="18"/>
      <c r="U143" s="18"/>
      <c r="V143" s="72"/>
      <c r="W143" s="18"/>
      <c r="X143" s="18"/>
      <c r="Y143" s="18"/>
      <c r="Z143" s="18"/>
      <c r="AA143" s="18"/>
      <c r="AB143" s="35"/>
      <c r="AC143" s="18"/>
      <c r="AD143" s="18"/>
      <c r="AE143" s="18"/>
      <c r="AF143" s="72"/>
      <c r="AG143" s="18"/>
      <c r="AH143" s="18"/>
      <c r="AI143" s="18"/>
      <c r="AJ143" s="18"/>
      <c r="AK143" s="18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329"/>
      <c r="BG143" s="72"/>
      <c r="BH143" s="24"/>
      <c r="BI143" s="24"/>
      <c r="BJ143" s="24"/>
      <c r="BK143" s="95"/>
      <c r="BL143" s="12"/>
      <c r="BM143" s="12"/>
      <c r="BN143" s="2"/>
      <c r="BP143" s="2"/>
      <c r="BQ143" s="2"/>
      <c r="BR143" s="2"/>
    </row>
    <row r="144" spans="2:71" ht="24" customHeight="1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51"/>
      <c r="BE144" s="251"/>
      <c r="BF144" s="24"/>
      <c r="BG144" s="327"/>
      <c r="BH144" s="24"/>
      <c r="BI144" s="24"/>
      <c r="BJ144" s="24"/>
      <c r="BK144" s="95"/>
      <c r="BL144" s="95"/>
      <c r="BM144" s="12"/>
      <c r="BN144" s="27"/>
      <c r="BO144" s="2"/>
      <c r="BP144" s="2"/>
      <c r="BQ144" s="2"/>
      <c r="BR144" s="2"/>
      <c r="BS144" s="2"/>
    </row>
    <row r="145" spans="2:71" ht="24" customHeigh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18" t="s">
        <v>278</v>
      </c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325"/>
      <c r="BB145" s="325"/>
      <c r="BC145" s="325"/>
      <c r="BD145" s="326"/>
      <c r="BE145" s="325"/>
      <c r="BF145" s="326"/>
      <c r="BG145" s="327" t="s">
        <v>279</v>
      </c>
      <c r="BH145" s="328"/>
      <c r="BI145" s="328"/>
      <c r="BJ145" s="328"/>
      <c r="BK145" s="12"/>
      <c r="BL145" s="12"/>
      <c r="BM145" s="12"/>
      <c r="BN145" s="28"/>
      <c r="BO145" s="2"/>
      <c r="BP145" s="2"/>
      <c r="BQ145" s="2"/>
      <c r="BR145" s="2"/>
      <c r="BS145" s="2"/>
    </row>
    <row r="146" spans="2:71" ht="24" customHeigh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35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330"/>
      <c r="BG146" s="330"/>
      <c r="BH146" s="330"/>
      <c r="BI146" s="330"/>
      <c r="BJ146" s="330"/>
      <c r="BK146" s="12"/>
      <c r="BL146" s="12"/>
      <c r="BM146" s="12"/>
      <c r="BN146" s="28"/>
      <c r="BO146" s="2"/>
      <c r="BP146" s="2"/>
      <c r="BQ146" s="2"/>
      <c r="BR146" s="2"/>
      <c r="BS146" s="2"/>
    </row>
    <row r="147" spans="2:71" ht="24" customHeigh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35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5"/>
      <c r="BO147" s="2"/>
      <c r="BP147" s="2"/>
      <c r="BQ147" s="2"/>
      <c r="BR147" s="2"/>
      <c r="BS147" s="2"/>
    </row>
    <row r="148" spans="2:71" ht="24" customHeigh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35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O148" s="2"/>
      <c r="BP148" s="2"/>
      <c r="BQ148" s="2"/>
      <c r="BR148" s="2"/>
      <c r="BS148" s="2"/>
    </row>
    <row r="149" spans="2:71" ht="24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35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O149" s="2"/>
      <c r="BP149" s="2"/>
      <c r="BQ149" s="2"/>
      <c r="BR149" s="2"/>
      <c r="BS149" s="2"/>
    </row>
    <row r="150" spans="2:71" ht="24" customHeight="1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5"/>
      <c r="BO150" s="2"/>
      <c r="BP150" s="2"/>
      <c r="BQ150" s="2"/>
      <c r="BR150" s="2"/>
      <c r="BS150" s="2"/>
    </row>
    <row r="151" spans="2:71" ht="24" customHeight="1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2"/>
      <c r="BO151" s="2"/>
      <c r="BP151" s="2"/>
      <c r="BQ151" s="2"/>
      <c r="BR151" s="2"/>
      <c r="BS151" s="2"/>
    </row>
    <row r="152" spans="2:71" ht="40.5" customHeight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"/>
      <c r="BO152" s="2"/>
      <c r="BP152" s="2"/>
      <c r="BQ152" s="2"/>
      <c r="BR152" s="2"/>
      <c r="BS152" s="2"/>
    </row>
    <row r="153" spans="2:71" ht="40.5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2"/>
      <c r="BP153" s="2"/>
      <c r="BQ153" s="2"/>
      <c r="BR153" s="2"/>
      <c r="BS153" s="2"/>
    </row>
    <row r="154" spans="2:71" ht="40.5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2"/>
      <c r="BP154" s="2"/>
      <c r="BQ154" s="2"/>
      <c r="BR154" s="2"/>
      <c r="BS154" s="2"/>
    </row>
    <row r="155" spans="2:71" ht="40.5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2"/>
      <c r="BP155" s="2"/>
      <c r="BQ155" s="2"/>
      <c r="BR155" s="2"/>
      <c r="BS155" s="2"/>
    </row>
    <row r="156" spans="2:71" ht="40.5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2"/>
      <c r="BP156" s="2"/>
      <c r="BQ156" s="2"/>
      <c r="BR156" s="2"/>
      <c r="BS156" s="2"/>
    </row>
    <row r="157" spans="2:74" ht="40.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:74" ht="40.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2"/>
      <c r="BP158" s="2"/>
      <c r="BQ158" s="2"/>
      <c r="BR158" s="2"/>
      <c r="BS158" s="2"/>
      <c r="BT158" s="2"/>
      <c r="BU158" s="2"/>
      <c r="BV158" s="2"/>
    </row>
    <row r="159" spans="2:74" ht="40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2"/>
      <c r="BP159" s="2"/>
      <c r="BQ159" s="2"/>
      <c r="BR159" s="2"/>
      <c r="BS159" s="2"/>
      <c r="BT159" s="2"/>
      <c r="BU159" s="2"/>
      <c r="BV159" s="2"/>
    </row>
    <row r="160" spans="2:74" ht="40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2"/>
      <c r="BP160" s="2"/>
      <c r="BQ160" s="2"/>
      <c r="BR160" s="2"/>
      <c r="BS160" s="2"/>
      <c r="BT160" s="2"/>
      <c r="BU160" s="2"/>
      <c r="BV160" s="2"/>
    </row>
    <row r="161" spans="2:74" ht="40.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2"/>
      <c r="BP161" s="2"/>
      <c r="BQ161" s="2"/>
      <c r="BR161" s="2"/>
      <c r="BS161" s="2"/>
      <c r="BT161" s="2"/>
      <c r="BU161" s="2"/>
      <c r="BV161" s="2"/>
    </row>
    <row r="162" spans="2:74" ht="40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2"/>
      <c r="BP162" s="2"/>
      <c r="BQ162" s="2"/>
      <c r="BR162" s="2"/>
      <c r="BS162" s="2"/>
      <c r="BT162" s="2"/>
      <c r="BU162" s="2"/>
      <c r="BV162" s="2"/>
    </row>
    <row r="163" spans="2:74" ht="40.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2"/>
      <c r="BP163" s="2"/>
      <c r="BQ163" s="2"/>
      <c r="BR163" s="2"/>
      <c r="BS163" s="2"/>
      <c r="BT163" s="2"/>
      <c r="BU163" s="2"/>
      <c r="BV163" s="2"/>
    </row>
    <row r="164" spans="2:74" ht="40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2"/>
      <c r="BP164" s="2"/>
      <c r="BQ164" s="2"/>
      <c r="BR164" s="2"/>
      <c r="BS164" s="2"/>
      <c r="BT164" s="2"/>
      <c r="BU164" s="2"/>
      <c r="BV164" s="2"/>
    </row>
    <row r="165" spans="2:74" ht="40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2"/>
      <c r="BP165" s="2"/>
      <c r="BQ165" s="2"/>
      <c r="BR165" s="2"/>
      <c r="BS165" s="2"/>
      <c r="BT165" s="2"/>
      <c r="BU165" s="2"/>
      <c r="BV165" s="2"/>
    </row>
    <row r="166" spans="2:74" ht="40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2"/>
      <c r="BP166" s="2"/>
      <c r="BQ166" s="2"/>
      <c r="BR166" s="2"/>
      <c r="BS166" s="2"/>
      <c r="BT166" s="2"/>
      <c r="BU166" s="2"/>
      <c r="BV166" s="2"/>
    </row>
    <row r="167" spans="2:7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2"/>
      <c r="BP167" s="2"/>
      <c r="BQ167" s="2"/>
      <c r="BR167" s="2"/>
      <c r="BS167" s="2"/>
      <c r="BT167" s="2"/>
      <c r="BU167" s="2"/>
      <c r="BV167" s="2"/>
    </row>
    <row r="168" spans="2:7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2"/>
      <c r="BP168" s="2"/>
      <c r="BQ168" s="2"/>
      <c r="BR168" s="2"/>
      <c r="BS168" s="2"/>
      <c r="BT168" s="2"/>
      <c r="BU168" s="2"/>
      <c r="BV168" s="2"/>
    </row>
    <row r="169" spans="2:7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2"/>
      <c r="BP169" s="2"/>
      <c r="BQ169" s="2"/>
      <c r="BR169" s="2"/>
      <c r="BS169" s="2"/>
      <c r="BT169" s="2"/>
      <c r="BU169" s="2"/>
      <c r="BV169" s="2"/>
    </row>
    <row r="170" spans="2:7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2"/>
      <c r="BP170" s="2"/>
      <c r="BQ170" s="2"/>
      <c r="BR170" s="2"/>
      <c r="BS170" s="2"/>
      <c r="BT170" s="2"/>
      <c r="BU170" s="2"/>
      <c r="BV170" s="2"/>
    </row>
    <row r="171" spans="2:7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2"/>
      <c r="BP171" s="2"/>
      <c r="BQ171" s="2"/>
      <c r="BR171" s="2"/>
      <c r="BS171" s="2"/>
      <c r="BT171" s="2"/>
      <c r="BU171" s="2"/>
      <c r="BV171" s="2"/>
    </row>
    <row r="172" spans="2:7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2"/>
      <c r="BP172" s="2"/>
      <c r="BQ172" s="2"/>
      <c r="BR172" s="2"/>
      <c r="BS172" s="2"/>
      <c r="BT172" s="2"/>
      <c r="BU172" s="2"/>
      <c r="BV172" s="2"/>
    </row>
    <row r="173" spans="2:7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2"/>
      <c r="BP173" s="2"/>
      <c r="BQ173" s="2"/>
      <c r="BR173" s="2"/>
      <c r="BS173" s="2"/>
      <c r="BT173" s="2"/>
      <c r="BU173" s="2"/>
      <c r="BV173" s="2"/>
    </row>
    <row r="174" spans="2:7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2"/>
      <c r="BP174" s="2"/>
      <c r="BQ174" s="2"/>
      <c r="BR174" s="2"/>
      <c r="BS174" s="2"/>
      <c r="BT174" s="2"/>
      <c r="BU174" s="2"/>
      <c r="BV174" s="2"/>
    </row>
    <row r="175" spans="2:7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2"/>
      <c r="BP175" s="2"/>
      <c r="BQ175" s="2"/>
      <c r="BR175" s="2"/>
      <c r="BS175" s="2"/>
      <c r="BT175" s="2"/>
      <c r="BU175" s="2"/>
      <c r="BV175" s="2"/>
    </row>
    <row r="176" spans="2:7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2"/>
      <c r="BP176" s="2"/>
      <c r="BQ176" s="2"/>
      <c r="BR176" s="2"/>
      <c r="BS176" s="2"/>
      <c r="BT176" s="2"/>
      <c r="BU176" s="2"/>
      <c r="BV176" s="2"/>
    </row>
    <row r="177" spans="2:7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2"/>
      <c r="BP177" s="2"/>
      <c r="BQ177" s="2"/>
      <c r="BR177" s="2"/>
      <c r="BS177" s="2"/>
      <c r="BT177" s="2"/>
      <c r="BU177" s="2"/>
      <c r="BV177" s="2"/>
    </row>
    <row r="178" spans="2:7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2"/>
      <c r="BP178" s="2"/>
      <c r="BQ178" s="2"/>
      <c r="BR178" s="2"/>
      <c r="BS178" s="2"/>
      <c r="BT178" s="2"/>
      <c r="BU178" s="2"/>
      <c r="BV178" s="2"/>
    </row>
    <row r="179" spans="2:7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2"/>
      <c r="BP179" s="2"/>
      <c r="BQ179" s="2"/>
      <c r="BR179" s="2"/>
      <c r="BS179" s="2"/>
      <c r="BT179" s="2"/>
      <c r="BU179" s="2"/>
      <c r="BV179" s="2"/>
    </row>
    <row r="180" spans="2:7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2"/>
      <c r="BP180" s="2"/>
      <c r="BQ180" s="2"/>
      <c r="BR180" s="2"/>
      <c r="BS180" s="2"/>
      <c r="BT180" s="2"/>
      <c r="BU180" s="2"/>
      <c r="BV180" s="2"/>
    </row>
    <row r="181" spans="2:7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2"/>
      <c r="BP181" s="2"/>
      <c r="BQ181" s="2"/>
      <c r="BR181" s="2"/>
      <c r="BS181" s="2"/>
      <c r="BT181" s="2"/>
      <c r="BU181" s="2"/>
      <c r="BV181" s="2"/>
    </row>
    <row r="182" spans="2:7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2"/>
      <c r="BP182" s="2"/>
      <c r="BQ182" s="2"/>
      <c r="BR182" s="2"/>
      <c r="BS182" s="2"/>
      <c r="BT182" s="2"/>
      <c r="BU182" s="2"/>
      <c r="BV182" s="2"/>
    </row>
    <row r="183" spans="2:7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2"/>
      <c r="BP183" s="2"/>
      <c r="BQ183" s="2"/>
      <c r="BR183" s="2"/>
      <c r="BS183" s="2"/>
      <c r="BT183" s="2"/>
      <c r="BU183" s="2"/>
      <c r="BV183" s="2"/>
    </row>
    <row r="184" spans="2:7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2"/>
      <c r="BP184" s="2"/>
      <c r="BQ184" s="2"/>
      <c r="BR184" s="2"/>
      <c r="BS184" s="2"/>
      <c r="BT184" s="2"/>
      <c r="BU184" s="2"/>
      <c r="BV184" s="2"/>
    </row>
    <row r="185" spans="2:7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Q185" s="2"/>
      <c r="BR185" s="2"/>
      <c r="BS185" s="2"/>
      <c r="BT185" s="2"/>
      <c r="BU185" s="2"/>
      <c r="BV185" s="2"/>
    </row>
    <row r="186" spans="2:7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Q186" s="2"/>
      <c r="BR186" s="2"/>
      <c r="BS186" s="2"/>
      <c r="BT186" s="2"/>
      <c r="BU186" s="2"/>
      <c r="BV186" s="2"/>
    </row>
    <row r="187" spans="69:74" ht="12.75">
      <c r="BQ187" s="2"/>
      <c r="BR187" s="2"/>
      <c r="BS187" s="2"/>
      <c r="BT187" s="2"/>
      <c r="BU187" s="2"/>
      <c r="BV187" s="2"/>
    </row>
    <row r="188" spans="2:7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Q188" s="2"/>
      <c r="BR188" s="2"/>
      <c r="BS188" s="2"/>
      <c r="BT188" s="2"/>
      <c r="BU188" s="2"/>
      <c r="BV188" s="2"/>
    </row>
    <row r="189" spans="2:7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Q189" s="2"/>
      <c r="BR189" s="2"/>
      <c r="BS189" s="2"/>
      <c r="BT189" s="2"/>
      <c r="BU189" s="2"/>
      <c r="BV189" s="2"/>
    </row>
    <row r="190" spans="3:74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Q190" s="2"/>
      <c r="BR190" s="2"/>
      <c r="BS190" s="2"/>
      <c r="BT190" s="2"/>
      <c r="BU190" s="2"/>
      <c r="BV190" s="2"/>
    </row>
    <row r="191" spans="3:74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Q191" s="2"/>
      <c r="BR191" s="2"/>
      <c r="BS191" s="2"/>
      <c r="BT191" s="2"/>
      <c r="BU191" s="2"/>
      <c r="BV191" s="2"/>
    </row>
    <row r="192" spans="3:74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Q192" s="2"/>
      <c r="BR192" s="2"/>
      <c r="BS192" s="2"/>
      <c r="BT192" s="2"/>
      <c r="BU192" s="2"/>
      <c r="BV192" s="2"/>
    </row>
    <row r="193" spans="3:74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Q193" s="2"/>
      <c r="BR193" s="2"/>
      <c r="BS193" s="2"/>
      <c r="BT193" s="2"/>
      <c r="BU193" s="2"/>
      <c r="BV193" s="2"/>
    </row>
    <row r="194" spans="3:74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Q194" s="2"/>
      <c r="BR194" s="2"/>
      <c r="BS194" s="2"/>
      <c r="BT194" s="2"/>
      <c r="BU194" s="2"/>
      <c r="BV194" s="2"/>
    </row>
    <row r="195" spans="69:74" ht="12.75">
      <c r="BQ195" s="2"/>
      <c r="BR195" s="2"/>
      <c r="BS195" s="2"/>
      <c r="BT195" s="2"/>
      <c r="BU195" s="2"/>
      <c r="BV195" s="2"/>
    </row>
    <row r="196" spans="69:74" ht="12.75">
      <c r="BQ196" s="2"/>
      <c r="BR196" s="2"/>
      <c r="BS196" s="2"/>
      <c r="BT196" s="2"/>
      <c r="BU196" s="2"/>
      <c r="BV196" s="2"/>
    </row>
    <row r="197" spans="69:74" ht="12.75">
      <c r="BQ197" s="2"/>
      <c r="BR197" s="2"/>
      <c r="BS197" s="2"/>
      <c r="BT197" s="2"/>
      <c r="BU197" s="2"/>
      <c r="BV197" s="2"/>
    </row>
    <row r="198" spans="69:74" ht="12.75">
      <c r="BQ198" s="2"/>
      <c r="BR198" s="2"/>
      <c r="BS198" s="2"/>
      <c r="BT198" s="2"/>
      <c r="BU198" s="2"/>
      <c r="BV198" s="2"/>
    </row>
  </sheetData>
  <sheetProtection/>
  <mergeCells count="268">
    <mergeCell ref="BF126:BG126"/>
    <mergeCell ref="BH126:BI126"/>
    <mergeCell ref="BJ126:BK126"/>
    <mergeCell ref="BL126:BM126"/>
    <mergeCell ref="B86:C86"/>
    <mergeCell ref="D123:AN123"/>
    <mergeCell ref="B92:C92"/>
    <mergeCell ref="BC89:BD89"/>
    <mergeCell ref="B90:C90"/>
    <mergeCell ref="BC90:BD90"/>
    <mergeCell ref="B79:C79"/>
    <mergeCell ref="B75:C75"/>
    <mergeCell ref="B76:C76"/>
    <mergeCell ref="B82:C82"/>
    <mergeCell ref="B85:C85"/>
    <mergeCell ref="B89:C89"/>
    <mergeCell ref="B80:C80"/>
    <mergeCell ref="BD3:BI3"/>
    <mergeCell ref="B12:C13"/>
    <mergeCell ref="D12:H12"/>
    <mergeCell ref="I12:L12"/>
    <mergeCell ref="M12:Q12"/>
    <mergeCell ref="R12:U12"/>
    <mergeCell ref="AA12:AD12"/>
    <mergeCell ref="AE12:AH12"/>
    <mergeCell ref="B74:C74"/>
    <mergeCell ref="BL12:BL13"/>
    <mergeCell ref="BM12:BM13"/>
    <mergeCell ref="AN12:AQ12"/>
    <mergeCell ref="AR12:AV12"/>
    <mergeCell ref="AW12:AZ12"/>
    <mergeCell ref="BA12:BD12"/>
    <mergeCell ref="BH12:BI13"/>
    <mergeCell ref="BE12:BE13"/>
    <mergeCell ref="BJ12:BJ13"/>
    <mergeCell ref="BK12:BK13"/>
    <mergeCell ref="B44:C44"/>
    <mergeCell ref="B15:C15"/>
    <mergeCell ref="N15:O15"/>
    <mergeCell ref="BH15:BI15"/>
    <mergeCell ref="BG12:BG13"/>
    <mergeCell ref="V12:Z12"/>
    <mergeCell ref="B14:C14"/>
    <mergeCell ref="N13:O13"/>
    <mergeCell ref="BH14:BI14"/>
    <mergeCell ref="B16:C16"/>
    <mergeCell ref="N16:O16"/>
    <mergeCell ref="N14:O14"/>
    <mergeCell ref="BH16:BI16"/>
    <mergeCell ref="BF12:BF13"/>
    <mergeCell ref="AI12:AM12"/>
    <mergeCell ref="AO23:AR23"/>
    <mergeCell ref="AV23:BD23"/>
    <mergeCell ref="AO24:AO27"/>
    <mergeCell ref="B17:C17"/>
    <mergeCell ref="N17:O17"/>
    <mergeCell ref="BH17:BI17"/>
    <mergeCell ref="AQ24:AQ27"/>
    <mergeCell ref="AR24:AR27"/>
    <mergeCell ref="AS24:AS27"/>
    <mergeCell ref="BH18:BI18"/>
    <mergeCell ref="D22:AN27"/>
    <mergeCell ref="AO22:AR22"/>
    <mergeCell ref="AS22:AT23"/>
    <mergeCell ref="AU22:AU27"/>
    <mergeCell ref="AV22:BD22"/>
    <mergeCell ref="BF22:BM22"/>
    <mergeCell ref="AW24:AZ24"/>
    <mergeCell ref="AT25:AT27"/>
    <mergeCell ref="AZ25:AZ27"/>
    <mergeCell ref="BF23:BG23"/>
    <mergeCell ref="AW26:AW27"/>
    <mergeCell ref="BF27:BM27"/>
    <mergeCell ref="BH23:BI23"/>
    <mergeCell ref="BJ23:BK23"/>
    <mergeCell ref="BL23:BM23"/>
    <mergeCell ref="BE22:BE27"/>
    <mergeCell ref="BO27:BV27"/>
    <mergeCell ref="B28:C28"/>
    <mergeCell ref="D28:AN28"/>
    <mergeCell ref="BC28:BD28"/>
    <mergeCell ref="BA24:BA27"/>
    <mergeCell ref="BB24:BB27"/>
    <mergeCell ref="BC24:BD27"/>
    <mergeCell ref="AV25:AV27"/>
    <mergeCell ref="AX25:AX27"/>
    <mergeCell ref="BF25:BM25"/>
    <mergeCell ref="B31:C31"/>
    <mergeCell ref="BC31:BD31"/>
    <mergeCell ref="B32:C32"/>
    <mergeCell ref="BC32:BD32"/>
    <mergeCell ref="AY25:AY27"/>
    <mergeCell ref="D29:AN29"/>
    <mergeCell ref="BC29:BD29"/>
    <mergeCell ref="B30:C30"/>
    <mergeCell ref="BC30:BD30"/>
    <mergeCell ref="AP24:AP27"/>
    <mergeCell ref="B35:C35"/>
    <mergeCell ref="BC35:BD35"/>
    <mergeCell ref="B39:C39"/>
    <mergeCell ref="BC39:BD39"/>
    <mergeCell ref="B33:C33"/>
    <mergeCell ref="BC33:BD33"/>
    <mergeCell ref="B34:C34"/>
    <mergeCell ref="BC34:BD34"/>
    <mergeCell ref="BC52:BD52"/>
    <mergeCell ref="B53:C53"/>
    <mergeCell ref="B40:C40"/>
    <mergeCell ref="BC40:BD40"/>
    <mergeCell ref="B36:C36"/>
    <mergeCell ref="B37:C37"/>
    <mergeCell ref="B38:C38"/>
    <mergeCell ref="BC36:BD36"/>
    <mergeCell ref="BC37:BD37"/>
    <mergeCell ref="BC38:BD38"/>
    <mergeCell ref="B41:C41"/>
    <mergeCell ref="BC41:BD41"/>
    <mergeCell ref="B42:C42"/>
    <mergeCell ref="BC42:BD42"/>
    <mergeCell ref="B43:C43"/>
    <mergeCell ref="BC43:BD43"/>
    <mergeCell ref="B45:C45"/>
    <mergeCell ref="BC45:BD45"/>
    <mergeCell ref="B54:C54"/>
    <mergeCell ref="BC54:BD54"/>
    <mergeCell ref="B46:C46"/>
    <mergeCell ref="BC46:BD46"/>
    <mergeCell ref="BC53:BD53"/>
    <mergeCell ref="B47:C47"/>
    <mergeCell ref="BC47:BD47"/>
    <mergeCell ref="B48:C48"/>
    <mergeCell ref="BC48:BD48"/>
    <mergeCell ref="B50:C50"/>
    <mergeCell ref="BC50:BD50"/>
    <mergeCell ref="B52:C52"/>
    <mergeCell ref="B56:C56"/>
    <mergeCell ref="B57:C57"/>
    <mergeCell ref="BC57:BD57"/>
    <mergeCell ref="BC55:BD55"/>
    <mergeCell ref="B55:C55"/>
    <mergeCell ref="B51:C51"/>
    <mergeCell ref="B58:C58"/>
    <mergeCell ref="BC58:BD58"/>
    <mergeCell ref="BC75:BD75"/>
    <mergeCell ref="B62:C62"/>
    <mergeCell ref="BC62:BD62"/>
    <mergeCell ref="B63:C63"/>
    <mergeCell ref="BC63:BD63"/>
    <mergeCell ref="B60:C60"/>
    <mergeCell ref="B59:C59"/>
    <mergeCell ref="BC59:BD59"/>
    <mergeCell ref="B61:C61"/>
    <mergeCell ref="B66:C66"/>
    <mergeCell ref="BC66:BD66"/>
    <mergeCell ref="B67:C67"/>
    <mergeCell ref="BC67:BD67"/>
    <mergeCell ref="B64:C64"/>
    <mergeCell ref="BC64:BD64"/>
    <mergeCell ref="B65:C65"/>
    <mergeCell ref="BC65:BD65"/>
    <mergeCell ref="BC80:BD80"/>
    <mergeCell ref="B71:C71"/>
    <mergeCell ref="B72:C72"/>
    <mergeCell ref="B73:C73"/>
    <mergeCell ref="B77:C77"/>
    <mergeCell ref="B68:C68"/>
    <mergeCell ref="B69:C69"/>
    <mergeCell ref="BC69:BD69"/>
    <mergeCell ref="B70:C70"/>
    <mergeCell ref="BC79:BD79"/>
    <mergeCell ref="BC82:BD82"/>
    <mergeCell ref="B83:C83"/>
    <mergeCell ref="BC83:BD83"/>
    <mergeCell ref="B84:C84"/>
    <mergeCell ref="BC84:BD84"/>
    <mergeCell ref="BC77:BD77"/>
    <mergeCell ref="B78:C78"/>
    <mergeCell ref="BC78:BD78"/>
    <mergeCell ref="B81:C81"/>
    <mergeCell ref="BC81:BD81"/>
    <mergeCell ref="B91:C91"/>
    <mergeCell ref="BC91:BD91"/>
    <mergeCell ref="BC85:BD85"/>
    <mergeCell ref="B87:C87"/>
    <mergeCell ref="BC87:BD87"/>
    <mergeCell ref="B88:C88"/>
    <mergeCell ref="BC88:BD88"/>
    <mergeCell ref="B95:C95"/>
    <mergeCell ref="BC95:BD95"/>
    <mergeCell ref="B96:C96"/>
    <mergeCell ref="BC96:BD96"/>
    <mergeCell ref="BC92:BD92"/>
    <mergeCell ref="B93:C93"/>
    <mergeCell ref="BC93:BD93"/>
    <mergeCell ref="B94:C94"/>
    <mergeCell ref="BC94:BD94"/>
    <mergeCell ref="B99:C99"/>
    <mergeCell ref="BC99:BD99"/>
    <mergeCell ref="B100:C100"/>
    <mergeCell ref="BC100:BD100"/>
    <mergeCell ref="B97:C97"/>
    <mergeCell ref="BC97:BD97"/>
    <mergeCell ref="B98:C98"/>
    <mergeCell ref="BC98:BD98"/>
    <mergeCell ref="B103:C103"/>
    <mergeCell ref="BC103:BD103"/>
    <mergeCell ref="B104:C104"/>
    <mergeCell ref="BC104:BD104"/>
    <mergeCell ref="B101:C101"/>
    <mergeCell ref="BC101:BD101"/>
    <mergeCell ref="B102:C102"/>
    <mergeCell ref="BC102:BD102"/>
    <mergeCell ref="B107:C107"/>
    <mergeCell ref="BC107:BD107"/>
    <mergeCell ref="B108:C108"/>
    <mergeCell ref="BC108:BD108"/>
    <mergeCell ref="B105:C105"/>
    <mergeCell ref="BC105:BD105"/>
    <mergeCell ref="B106:C106"/>
    <mergeCell ref="BC106:BD106"/>
    <mergeCell ref="B111:C111"/>
    <mergeCell ref="BC111:BD111"/>
    <mergeCell ref="B112:C112"/>
    <mergeCell ref="BC112:BD112"/>
    <mergeCell ref="B109:C109"/>
    <mergeCell ref="BC109:BD109"/>
    <mergeCell ref="B110:C110"/>
    <mergeCell ref="BC110:BD110"/>
    <mergeCell ref="B113:C113"/>
    <mergeCell ref="BC113:BD113"/>
    <mergeCell ref="R127:AT127"/>
    <mergeCell ref="B114:C114"/>
    <mergeCell ref="BC114:BD114"/>
    <mergeCell ref="B116:C116"/>
    <mergeCell ref="BC116:BD116"/>
    <mergeCell ref="BC117:BD117"/>
    <mergeCell ref="B125:Q126"/>
    <mergeCell ref="B127:O127"/>
    <mergeCell ref="R128:AT128"/>
    <mergeCell ref="R129:AT129"/>
    <mergeCell ref="R133:AP133"/>
    <mergeCell ref="B121:C121"/>
    <mergeCell ref="BC121:BD121"/>
    <mergeCell ref="BC122:BD122"/>
    <mergeCell ref="D124:AN124"/>
    <mergeCell ref="BC124:BD124"/>
    <mergeCell ref="R125:AN125"/>
    <mergeCell ref="BC123:BD123"/>
    <mergeCell ref="AU135:BK135"/>
    <mergeCell ref="B135:O135"/>
    <mergeCell ref="BL131:BL132"/>
    <mergeCell ref="BM131:BM132"/>
    <mergeCell ref="B130:O130"/>
    <mergeCell ref="AU130:BK130"/>
    <mergeCell ref="R130:AT130"/>
    <mergeCell ref="R131:AP131"/>
    <mergeCell ref="AU131:BK131"/>
    <mergeCell ref="R132:AP132"/>
    <mergeCell ref="D115:AN115"/>
    <mergeCell ref="D118:AN118"/>
    <mergeCell ref="D119:AN119"/>
    <mergeCell ref="D120:AN120"/>
    <mergeCell ref="R134:AP134"/>
    <mergeCell ref="AU134:BK134"/>
    <mergeCell ref="AU132:BK132"/>
    <mergeCell ref="R126:AT126"/>
    <mergeCell ref="AV126:BE129"/>
    <mergeCell ref="AU133:BK133"/>
  </mergeCells>
  <printOptions horizontalCentered="1"/>
  <pageMargins left="0.4330708661417323" right="0.1968503937007874" top="0.1968503937007874" bottom="0.1968503937007874" header="0.1968503937007874" footer="0"/>
  <pageSetup blackAndWhite="1" fitToHeight="1" fitToWidth="1" horizontalDpi="600" verticalDpi="600" orientation="portrait" paperSize="8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Zaur</cp:lastModifiedBy>
  <cp:lastPrinted>2015-10-26T11:09:23Z</cp:lastPrinted>
  <dcterms:created xsi:type="dcterms:W3CDTF">2001-07-10T10:19:55Z</dcterms:created>
  <dcterms:modified xsi:type="dcterms:W3CDTF">2016-07-03T19:42:47Z</dcterms:modified>
  <cp:category/>
  <cp:version/>
  <cp:contentType/>
  <cp:contentStatus/>
</cp:coreProperties>
</file>